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8915" windowHeight="8220" firstSheet="6" activeTab="8"/>
  </bookViews>
  <sheets>
    <sheet name="1.1-1.2" sheetId="1" r:id="rId1"/>
    <sheet name="2.1 πίνακες συσχέτισης" sheetId="2" r:id="rId2"/>
    <sheet name="2.1 εξέταση μοντέλων" sheetId="3" r:id="rId3"/>
    <sheet name="Boηθ.διατ.δεδομένων" sheetId="4" r:id="rId4"/>
    <sheet name="πίνακες συσχέτισης ln(xi)-y" sheetId="5" r:id="rId5"/>
    <sheet name="Βοηθ. διατ. δεδομένων με ln" sheetId="6" r:id="rId6"/>
    <sheet name="εξέταση μοντέλων" sheetId="7" r:id="rId7"/>
    <sheet name="συσχέτιση lny-lnx" sheetId="8" r:id="rId8"/>
    <sheet name="εξετ. μοντελων ολα ln" sheetId="9" r:id="rId9"/>
    <sheet name="βοηθητική διάταξη " sheetId="10" r:id="rId10"/>
  </sheets>
  <externalReferences>
    <externalReference r:id="rId11"/>
  </externalReferences>
  <calcPr calcId="125725"/>
</workbook>
</file>

<file path=xl/calcChain.xml><?xml version="1.0" encoding="utf-8"?>
<calcChain xmlns="http://schemas.openxmlformats.org/spreadsheetml/2006/main">
  <c r="N56" i="8"/>
  <c r="O56"/>
  <c r="N57"/>
  <c r="O57"/>
  <c r="P57"/>
  <c r="N58"/>
  <c r="O58"/>
  <c r="P58"/>
  <c r="Q58"/>
  <c r="N59"/>
  <c r="O59"/>
  <c r="P59"/>
  <c r="Q59"/>
  <c r="R59"/>
  <c r="N60"/>
  <c r="O60"/>
  <c r="P60"/>
  <c r="Q60"/>
  <c r="R60"/>
  <c r="S60"/>
  <c r="N61"/>
  <c r="O61"/>
  <c r="P61"/>
  <c r="Q61"/>
  <c r="R61"/>
  <c r="S61"/>
  <c r="T61"/>
  <c r="N62"/>
  <c r="O62"/>
  <c r="P62"/>
  <c r="Q62"/>
  <c r="R62"/>
  <c r="S62"/>
  <c r="T62"/>
  <c r="U62"/>
  <c r="N63"/>
  <c r="O63"/>
  <c r="P63"/>
  <c r="Q63"/>
  <c r="R63"/>
  <c r="S63"/>
  <c r="T63"/>
  <c r="U63"/>
  <c r="V63"/>
  <c r="N55"/>
  <c r="C56"/>
  <c r="D56"/>
  <c r="C57"/>
  <c r="D57"/>
  <c r="E57"/>
  <c r="C58"/>
  <c r="D58"/>
  <c r="E58"/>
  <c r="F58"/>
  <c r="C59"/>
  <c r="D59"/>
  <c r="E59"/>
  <c r="F59"/>
  <c r="G59"/>
  <c r="C60"/>
  <c r="D60"/>
  <c r="E60"/>
  <c r="F60"/>
  <c r="G60"/>
  <c r="H60"/>
  <c r="C61"/>
  <c r="D61"/>
  <c r="E61"/>
  <c r="F61"/>
  <c r="G61"/>
  <c r="H61"/>
  <c r="I61"/>
  <c r="C62"/>
  <c r="D62"/>
  <c r="E62"/>
  <c r="F62"/>
  <c r="G62"/>
  <c r="H62"/>
  <c r="I62"/>
  <c r="J62"/>
  <c r="C63"/>
  <c r="D63"/>
  <c r="E63"/>
  <c r="F63"/>
  <c r="G63"/>
  <c r="H63"/>
  <c r="I63"/>
  <c r="J63"/>
  <c r="K63"/>
  <c r="C55"/>
  <c r="C24"/>
  <c r="D24"/>
  <c r="E24"/>
  <c r="F24"/>
  <c r="G24"/>
  <c r="H24"/>
  <c r="I24"/>
  <c r="J24"/>
  <c r="K24"/>
  <c r="L24"/>
  <c r="C25"/>
  <c r="D25"/>
  <c r="E25"/>
  <c r="F25"/>
  <c r="G25"/>
  <c r="H25"/>
  <c r="I25"/>
  <c r="J25"/>
  <c r="K25"/>
  <c r="L25"/>
  <c r="C26"/>
  <c r="D26"/>
  <c r="E26"/>
  <c r="F26"/>
  <c r="G26"/>
  <c r="H26"/>
  <c r="I26"/>
  <c r="J26"/>
  <c r="K26"/>
  <c r="L26"/>
  <c r="C27"/>
  <c r="D27"/>
  <c r="E27"/>
  <c r="F27"/>
  <c r="G27"/>
  <c r="H27"/>
  <c r="I27"/>
  <c r="J27"/>
  <c r="K27"/>
  <c r="L27"/>
  <c r="C28"/>
  <c r="D28"/>
  <c r="E28"/>
  <c r="F28"/>
  <c r="G28"/>
  <c r="H28"/>
  <c r="I28"/>
  <c r="J28"/>
  <c r="K28"/>
  <c r="L28"/>
  <c r="C29"/>
  <c r="D29"/>
  <c r="E29"/>
  <c r="F29"/>
  <c r="G29"/>
  <c r="H29"/>
  <c r="I29"/>
  <c r="J29"/>
  <c r="K29"/>
  <c r="L29"/>
  <c r="C30"/>
  <c r="D30"/>
  <c r="E30"/>
  <c r="F30"/>
  <c r="G30"/>
  <c r="H30"/>
  <c r="I30"/>
  <c r="J30"/>
  <c r="K30"/>
  <c r="L30"/>
  <c r="C31"/>
  <c r="D31"/>
  <c r="E31"/>
  <c r="F31"/>
  <c r="G31"/>
  <c r="H31"/>
  <c r="I31"/>
  <c r="J31"/>
  <c r="K31"/>
  <c r="L31"/>
  <c r="C32"/>
  <c r="D32"/>
  <c r="E32"/>
  <c r="F32"/>
  <c r="G32"/>
  <c r="H32"/>
  <c r="I32"/>
  <c r="J32"/>
  <c r="K32"/>
  <c r="L32"/>
  <c r="C33"/>
  <c r="D33"/>
  <c r="E33"/>
  <c r="F33"/>
  <c r="G33"/>
  <c r="H33"/>
  <c r="I33"/>
  <c r="J33"/>
  <c r="K33"/>
  <c r="L33"/>
  <c r="C34"/>
  <c r="D34"/>
  <c r="E34"/>
  <c r="F34"/>
  <c r="G34"/>
  <c r="H34"/>
  <c r="I34"/>
  <c r="J34"/>
  <c r="K34"/>
  <c r="L34"/>
  <c r="C35"/>
  <c r="D35"/>
  <c r="E35"/>
  <c r="F35"/>
  <c r="G35"/>
  <c r="H35"/>
  <c r="I35"/>
  <c r="J35"/>
  <c r="K35"/>
  <c r="L35"/>
  <c r="C36"/>
  <c r="D36"/>
  <c r="E36"/>
  <c r="F36"/>
  <c r="G36"/>
  <c r="H36"/>
  <c r="I36"/>
  <c r="J36"/>
  <c r="K36"/>
  <c r="L36"/>
  <c r="C37"/>
  <c r="D37"/>
  <c r="E37"/>
  <c r="F37"/>
  <c r="G37"/>
  <c r="H37"/>
  <c r="I37"/>
  <c r="J37"/>
  <c r="K37"/>
  <c r="L37"/>
  <c r="D23"/>
  <c r="E23"/>
  <c r="F23"/>
  <c r="G23"/>
  <c r="H23"/>
  <c r="I23"/>
  <c r="J23"/>
  <c r="K23"/>
  <c r="L23"/>
  <c r="C23"/>
  <c r="O23" i="1"/>
  <c r="P23"/>
  <c r="S27" s="1"/>
  <c r="S28" s="1"/>
  <c r="Q23"/>
  <c r="R23"/>
  <c r="O24"/>
  <c r="P24"/>
  <c r="Q24"/>
  <c r="R24"/>
  <c r="O25"/>
  <c r="P25"/>
  <c r="Q25"/>
  <c r="R25"/>
  <c r="O16"/>
  <c r="P16"/>
  <c r="Q16"/>
  <c r="R16"/>
  <c r="O17"/>
  <c r="P17"/>
  <c r="Q17"/>
  <c r="R17"/>
  <c r="P15"/>
  <c r="Q15"/>
  <c r="R15"/>
  <c r="O15"/>
  <c r="E31"/>
  <c r="E24"/>
  <c r="E23"/>
  <c r="T15" i="6"/>
  <c r="S12"/>
  <c r="T12"/>
  <c r="S13"/>
  <c r="T13"/>
  <c r="U13"/>
  <c r="S14"/>
  <c r="T14"/>
  <c r="U14"/>
  <c r="V14"/>
  <c r="S15"/>
  <c r="U15"/>
  <c r="V15"/>
  <c r="W15"/>
  <c r="S11"/>
  <c r="N37" i="5"/>
  <c r="O37"/>
  <c r="N38"/>
  <c r="O38"/>
  <c r="P38"/>
  <c r="N39"/>
  <c r="O39"/>
  <c r="P39"/>
  <c r="Q39"/>
  <c r="N40"/>
  <c r="O40"/>
  <c r="P40"/>
  <c r="Q40"/>
  <c r="R40"/>
  <c r="N41"/>
  <c r="O41"/>
  <c r="P41"/>
  <c r="Q41"/>
  <c r="R41"/>
  <c r="S41"/>
  <c r="N42"/>
  <c r="O42"/>
  <c r="P42"/>
  <c r="Q42"/>
  <c r="R42"/>
  <c r="S42"/>
  <c r="T42"/>
  <c r="N43"/>
  <c r="O43"/>
  <c r="P43"/>
  <c r="Q43"/>
  <c r="R43"/>
  <c r="S43"/>
  <c r="T43"/>
  <c r="U43"/>
  <c r="N44"/>
  <c r="O44"/>
  <c r="P44"/>
  <c r="Q44"/>
  <c r="R44"/>
  <c r="S44"/>
  <c r="T44"/>
  <c r="U44"/>
  <c r="V44"/>
  <c r="N36"/>
  <c r="N24"/>
  <c r="O24"/>
  <c r="N25"/>
  <c r="O25"/>
  <c r="P25"/>
  <c r="N26"/>
  <c r="O26"/>
  <c r="P26"/>
  <c r="Q26"/>
  <c r="N27"/>
  <c r="O27"/>
  <c r="P27"/>
  <c r="Q27"/>
  <c r="R27"/>
  <c r="N28"/>
  <c r="O28"/>
  <c r="P28"/>
  <c r="Q28"/>
  <c r="R28"/>
  <c r="S28"/>
  <c r="N29"/>
  <c r="O29"/>
  <c r="P29"/>
  <c r="Q29"/>
  <c r="R29"/>
  <c r="S29"/>
  <c r="T29"/>
  <c r="N30"/>
  <c r="O30"/>
  <c r="P30"/>
  <c r="Q30"/>
  <c r="R30"/>
  <c r="S30"/>
  <c r="T30"/>
  <c r="U30"/>
  <c r="N31"/>
  <c r="O31"/>
  <c r="P31"/>
  <c r="Q31"/>
  <c r="R31"/>
  <c r="S31"/>
  <c r="T31"/>
  <c r="U31"/>
  <c r="V31"/>
  <c r="N23"/>
  <c r="E4"/>
  <c r="F4"/>
  <c r="G4"/>
  <c r="H4"/>
  <c r="I4"/>
  <c r="J4"/>
  <c r="K4"/>
  <c r="L4"/>
  <c r="E5"/>
  <c r="F5"/>
  <c r="G5"/>
  <c r="H5"/>
  <c r="I5"/>
  <c r="J5"/>
  <c r="K5"/>
  <c r="L5"/>
  <c r="E6"/>
  <c r="F6"/>
  <c r="G6"/>
  <c r="H6"/>
  <c r="I6"/>
  <c r="J6"/>
  <c r="K6"/>
  <c r="L6"/>
  <c r="E7"/>
  <c r="F7"/>
  <c r="G7"/>
  <c r="H7"/>
  <c r="I7"/>
  <c r="J7"/>
  <c r="K7"/>
  <c r="L7"/>
  <c r="E8"/>
  <c r="F8"/>
  <c r="G8"/>
  <c r="H8"/>
  <c r="I8"/>
  <c r="J8"/>
  <c r="K8"/>
  <c r="L8"/>
  <c r="E9"/>
  <c r="F9"/>
  <c r="G9"/>
  <c r="H9"/>
  <c r="I9"/>
  <c r="J9"/>
  <c r="K9"/>
  <c r="L9"/>
  <c r="E10"/>
  <c r="F10"/>
  <c r="G10"/>
  <c r="H10"/>
  <c r="I10"/>
  <c r="J10"/>
  <c r="K10"/>
  <c r="L10"/>
  <c r="E11"/>
  <c r="F11"/>
  <c r="G11"/>
  <c r="H11"/>
  <c r="I11"/>
  <c r="J11"/>
  <c r="K11"/>
  <c r="L11"/>
  <c r="E12"/>
  <c r="F12"/>
  <c r="G12"/>
  <c r="H12"/>
  <c r="I12"/>
  <c r="J12"/>
  <c r="K12"/>
  <c r="L12"/>
  <c r="E13"/>
  <c r="F13"/>
  <c r="G13"/>
  <c r="H13"/>
  <c r="I13"/>
  <c r="J13"/>
  <c r="K13"/>
  <c r="L13"/>
  <c r="E14"/>
  <c r="F14"/>
  <c r="G14"/>
  <c r="H14"/>
  <c r="I14"/>
  <c r="J14"/>
  <c r="K14"/>
  <c r="L14"/>
  <c r="E15"/>
  <c r="F15"/>
  <c r="G15"/>
  <c r="H15"/>
  <c r="I15"/>
  <c r="J15"/>
  <c r="K15"/>
  <c r="L15"/>
  <c r="E16"/>
  <c r="F16"/>
  <c r="G16"/>
  <c r="H16"/>
  <c r="I16"/>
  <c r="J16"/>
  <c r="K16"/>
  <c r="L16"/>
  <c r="E17"/>
  <c r="F17"/>
  <c r="G17"/>
  <c r="H17"/>
  <c r="I17"/>
  <c r="J17"/>
  <c r="K17"/>
  <c r="L17"/>
  <c r="F3"/>
  <c r="G3"/>
  <c r="H3"/>
  <c r="I3"/>
  <c r="J3"/>
  <c r="K3"/>
  <c r="L3"/>
  <c r="E3"/>
  <c r="H25" i="1"/>
  <c r="H33" s="1"/>
  <c r="G25"/>
  <c r="G33" s="1"/>
  <c r="F25"/>
  <c r="F33" s="1"/>
  <c r="E25"/>
  <c r="E33" s="1"/>
  <c r="H24"/>
  <c r="H32" s="1"/>
  <c r="G24"/>
  <c r="G32" s="1"/>
  <c r="F24"/>
  <c r="F32" s="1"/>
  <c r="E32"/>
  <c r="H23"/>
  <c r="H31" s="1"/>
  <c r="G23"/>
  <c r="G31" s="1"/>
  <c r="F23"/>
  <c r="F31" s="1"/>
  <c r="I35"/>
  <c r="I36" s="1"/>
</calcChain>
</file>

<file path=xl/sharedStrings.xml><?xml version="1.0" encoding="utf-8"?>
<sst xmlns="http://schemas.openxmlformats.org/spreadsheetml/2006/main" count="902" uniqueCount="114">
  <si>
    <t>Μετακινήσεις ανά νοικοκυριό</t>
  </si>
  <si>
    <t>Μέγεθος νοικοκυριού</t>
  </si>
  <si>
    <t>Νοικοκ.</t>
  </si>
  <si>
    <t>Ιδιοκτησία ΙΧ</t>
  </si>
  <si>
    <t>3-4</t>
  </si>
  <si>
    <t>5+</t>
  </si>
  <si>
    <t>2+</t>
  </si>
  <si>
    <t>Κατανομή νοικοκυριών ανά μέγεθος &amp; ιδιοκτ. ΙΧ</t>
  </si>
  <si>
    <t>Αριθμός νοικοκυριών ανά κατηγορία</t>
  </si>
  <si>
    <t>Συνολικός αριθμός μετακινήσεων ανά κατηγορία</t>
  </si>
  <si>
    <t>Συνολικός αριθμός μετακινήσεων</t>
  </si>
  <si>
    <t>Μέσος αριθμός μετακινήσεων ανά νοικοκυριό στην περιοχή μελέτης</t>
  </si>
  <si>
    <t>Υ1</t>
  </si>
  <si>
    <t>Υ2</t>
  </si>
  <si>
    <t>Χ1</t>
  </si>
  <si>
    <t>Χ2</t>
  </si>
  <si>
    <t>Χ3</t>
  </si>
  <si>
    <t>Χ4</t>
  </si>
  <si>
    <t>Χ5</t>
  </si>
  <si>
    <t>Χ6</t>
  </si>
  <si>
    <t>Χ7</t>
  </si>
  <si>
    <t>Χ8</t>
  </si>
  <si>
    <t>Ζώνη</t>
  </si>
  <si>
    <t>Παραγόμενες μετακινήσεις</t>
  </si>
  <si>
    <t>Ελκόμενες μετακινήσεις</t>
  </si>
  <si>
    <t>Ιδιοκτησία Ι.Χ.</t>
  </si>
  <si>
    <t>Εισόδημα ανά νοικοκυριό</t>
  </si>
  <si>
    <t>Αριθμός Νοικοκυριών</t>
  </si>
  <si>
    <t>Αριθμός απασχολούμενων</t>
  </si>
  <si>
    <t>Συνολικές προσφερόμενες θέσεις εργασίας</t>
  </si>
  <si>
    <t>Θέσεις εργασίας στον τομέα μεταποίησης</t>
  </si>
  <si>
    <t>Θέσεις εργασίας στον τομέα εμπορίου</t>
  </si>
  <si>
    <t>Άλλες θέσεις εργασίας</t>
  </si>
  <si>
    <t>Συσχέτιση</t>
  </si>
  <si>
    <t>Μη συσχέτιση</t>
  </si>
  <si>
    <t>Γραφήματα</t>
  </si>
  <si>
    <t>Δεν φαίνονται να υπάρχουν κάποια πολύ ''κακά'' σημεία απ'τα διαγράμματα για να μην συμπεριληφθούν.</t>
  </si>
  <si>
    <t>Πίνακες R^2</t>
  </si>
  <si>
    <t>Y1</t>
  </si>
  <si>
    <t>Y2</t>
  </si>
  <si>
    <t>Μοντέλα</t>
  </si>
  <si>
    <t>Συνδυασμοί</t>
  </si>
  <si>
    <t>y=f(x2,x3)</t>
  </si>
  <si>
    <t>y=f(x3,x5)</t>
  </si>
  <si>
    <t>y=f(x2)</t>
  </si>
  <si>
    <t>y=f(x3)</t>
  </si>
  <si>
    <t>y=f(x5)</t>
  </si>
  <si>
    <t>Y1-X2</t>
  </si>
  <si>
    <t>ΈΞΟΔΟΣ ΣΥΜΠΕΡΑΣΜΑΤΟΣ</t>
  </si>
  <si>
    <t>Στατιστικά παλινδρόμησης</t>
  </si>
  <si>
    <t>Πολλαπλό R</t>
  </si>
  <si>
    <t>R Τετράγωνο</t>
  </si>
  <si>
    <t>Προσαρμοσμένο R Τετράγωνο</t>
  </si>
  <si>
    <t>Τυπικό σφάλμα</t>
  </si>
  <si>
    <t>Μέγεθος δείγματος</t>
  </si>
  <si>
    <t>ΑΝΑΛΥΣΗ ΔΙΑΚΥΜΑΝΣΗΣ</t>
  </si>
  <si>
    <t>βαθμοί ελευθερίας</t>
  </si>
  <si>
    <t>SS</t>
  </si>
  <si>
    <t>MS</t>
  </si>
  <si>
    <t>F</t>
  </si>
  <si>
    <t>Σημαντικότητα F</t>
  </si>
  <si>
    <t>Παλινδρόμηση</t>
  </si>
  <si>
    <t>Υπόλοιπο</t>
  </si>
  <si>
    <t>Σύνολο</t>
  </si>
  <si>
    <t>Συντελεστές</t>
  </si>
  <si>
    <t>t</t>
  </si>
  <si>
    <t>τιμή-P</t>
  </si>
  <si>
    <t>Κατώτερο 95%</t>
  </si>
  <si>
    <t>Υψηλότερο 95%</t>
  </si>
  <si>
    <t>Κατώτερο 95,0%</t>
  </si>
  <si>
    <t>Υψηλότερο 95,0%</t>
  </si>
  <si>
    <t>Τεταγμένη επί την αρχή</t>
  </si>
  <si>
    <t>Y1-X3</t>
  </si>
  <si>
    <t>Y1-X5</t>
  </si>
  <si>
    <t>Y1-X2, X3</t>
  </si>
  <si>
    <t>X5</t>
  </si>
  <si>
    <t>X3</t>
  </si>
  <si>
    <t>X2</t>
  </si>
  <si>
    <t>Y1-X3, X5</t>
  </si>
  <si>
    <t>Y2-X2</t>
  </si>
  <si>
    <t>Y2-X3</t>
  </si>
  <si>
    <t>Y2-X5</t>
  </si>
  <si>
    <t>Y2-X2, X3</t>
  </si>
  <si>
    <t>Y2-X3, X5</t>
  </si>
  <si>
    <t>ln(Χ1)</t>
  </si>
  <si>
    <t>ln(Χ2)</t>
  </si>
  <si>
    <t>ln(Χ3)</t>
  </si>
  <si>
    <t>ln(Χ4)</t>
  </si>
  <si>
    <t>ln(Χ5)</t>
  </si>
  <si>
    <t>ln(Χ6)</t>
  </si>
  <si>
    <t>ln(Χ7)</t>
  </si>
  <si>
    <t>ln(Χ8)</t>
  </si>
  <si>
    <t>Πίνακες ρ</t>
  </si>
  <si>
    <t>Y1-X3 χωρίς τεταγμενη</t>
  </si>
  <si>
    <t>Πίνακας 1</t>
  </si>
  <si>
    <t>Πίνακας 2</t>
  </si>
  <si>
    <t>Προβλεπόμενη Κατανομή Νοικοκυριών ανά μέγεθος και Ιδιοκτησία ΙΧ</t>
  </si>
  <si>
    <t>Μελλοντική Κατάσταση</t>
  </si>
  <si>
    <t>Y1-LN(X7)</t>
  </si>
  <si>
    <t>ln(Υ1)</t>
  </si>
  <si>
    <t>ln(Υ2)</t>
  </si>
  <si>
    <t>(ρ)</t>
  </si>
  <si>
    <t>(R^2)</t>
  </si>
  <si>
    <t>y=f(x2,x5)</t>
  </si>
  <si>
    <t>y=f(x2,x7)</t>
  </si>
  <si>
    <t>Δυνατοί Συνδυασμοί</t>
  </si>
  <si>
    <t>ln(y1)-ln(x2),ln(x3)</t>
  </si>
  <si>
    <t>ln(y2)-ln(x2),ln(x3)</t>
  </si>
  <si>
    <t>ln(y1)-ln(x2),ln(x5)</t>
  </si>
  <si>
    <t>ln(y2)-ln(x2),ln(x5)</t>
  </si>
  <si>
    <t>ln(y1)-ln(x2),ln(x7)</t>
  </si>
  <si>
    <t>ln(y2)-ln(x2),ln(x7)</t>
  </si>
  <si>
    <t>extra modelo</t>
  </si>
  <si>
    <t>ln(y1)-ln(x7)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</si>
</sst>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6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7.5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i/>
      <sz val="11"/>
      <color theme="1"/>
      <name val="Calibri"/>
      <family val="2"/>
      <charset val="161"/>
      <scheme val="minor"/>
    </font>
  </fonts>
  <fills count="9">
    <fill>
      <patternFill patternType="none"/>
    </fill>
    <fill>
      <patternFill patternType="gray125"/>
    </fill>
    <fill>
      <patternFill patternType="lightUp"/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4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 diagonalDown="1"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 style="thin">
        <color auto="1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auto="1"/>
      </right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2" xfId="0" applyFont="1" applyBorder="1"/>
    <xf numFmtId="0" fontId="0" fillId="0" borderId="2" xfId="0" applyBorder="1"/>
    <xf numFmtId="0" fontId="0" fillId="2" borderId="5" xfId="0" applyFill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19" xfId="0" applyFont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5" xfId="0" applyBorder="1"/>
    <xf numFmtId="0" fontId="0" fillId="0" borderId="36" xfId="0" applyBorder="1"/>
    <xf numFmtId="1" fontId="0" fillId="0" borderId="0" xfId="0" applyNumberFormat="1"/>
    <xf numFmtId="0" fontId="0" fillId="0" borderId="37" xfId="0" applyBorder="1"/>
    <xf numFmtId="0" fontId="1" fillId="0" borderId="2" xfId="0" applyFont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39" xfId="0" applyFill="1" applyBorder="1" applyAlignment="1"/>
    <xf numFmtId="0" fontId="0" fillId="4" borderId="0" xfId="0" applyFill="1" applyBorder="1" applyAlignment="1"/>
    <xf numFmtId="0" fontId="1" fillId="0" borderId="2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ill="1"/>
    <xf numFmtId="0" fontId="1" fillId="0" borderId="0" xfId="0" applyFont="1"/>
    <xf numFmtId="0" fontId="5" fillId="0" borderId="38" xfId="0" applyFont="1" applyFill="1" applyBorder="1" applyAlignment="1">
      <alignment horizontal="centerContinuous"/>
    </xf>
    <xf numFmtId="0" fontId="1" fillId="7" borderId="0" xfId="0" applyFont="1" applyFill="1" applyAlignment="1">
      <alignment horizontal="center" vertical="center"/>
    </xf>
    <xf numFmtId="0" fontId="0" fillId="4" borderId="39" xfId="0" applyFill="1" applyBorder="1" applyAlignment="1"/>
    <xf numFmtId="164" fontId="0" fillId="0" borderId="35" xfId="0" applyNumberFormat="1" applyBorder="1"/>
    <xf numFmtId="164" fontId="0" fillId="0" borderId="36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7" xfId="0" applyNumberFormat="1" applyBorder="1"/>
    <xf numFmtId="164" fontId="0" fillId="0" borderId="15" xfId="0" applyNumberFormat="1" applyBorder="1"/>
    <xf numFmtId="164" fontId="0" fillId="0" borderId="20" xfId="0" applyNumberFormat="1" applyBorder="1"/>
    <xf numFmtId="0" fontId="1" fillId="0" borderId="2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35" xfId="0" applyFill="1" applyBorder="1" applyAlignment="1"/>
    <xf numFmtId="0" fontId="0" fillId="0" borderId="36" xfId="0" applyFill="1" applyBorder="1" applyAlignment="1"/>
    <xf numFmtId="0" fontId="0" fillId="0" borderId="23" xfId="0" applyFill="1" applyBorder="1" applyAlignment="1"/>
    <xf numFmtId="0" fontId="0" fillId="0" borderId="16" xfId="0" applyFill="1" applyBorder="1" applyAlignment="1"/>
    <xf numFmtId="0" fontId="0" fillId="0" borderId="17" xfId="0" applyFill="1" applyBorder="1" applyAlignment="1"/>
    <xf numFmtId="0" fontId="0" fillId="0" borderId="22" xfId="0" applyFill="1" applyBorder="1" applyAlignment="1"/>
    <xf numFmtId="0" fontId="1" fillId="0" borderId="10" xfId="0" applyFont="1" applyBorder="1" applyAlignment="1">
      <alignment horizontal="center"/>
    </xf>
    <xf numFmtId="0" fontId="0" fillId="0" borderId="10" xfId="0" applyBorder="1"/>
    <xf numFmtId="0" fontId="0" fillId="8" borderId="0" xfId="0" applyFill="1"/>
    <xf numFmtId="0" fontId="1" fillId="8" borderId="0" xfId="0" applyFont="1" applyFill="1" applyAlignment="1">
      <alignment horizontal="center" vertical="center"/>
    </xf>
    <xf numFmtId="1" fontId="0" fillId="0" borderId="26" xfId="0" applyNumberFormat="1" applyBorder="1"/>
    <xf numFmtId="1" fontId="0" fillId="0" borderId="35" xfId="0" applyNumberFormat="1" applyBorder="1"/>
    <xf numFmtId="1" fontId="0" fillId="0" borderId="36" xfId="0" applyNumberFormat="1" applyBorder="1"/>
    <xf numFmtId="1" fontId="0" fillId="0" borderId="23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1" fontId="0" fillId="0" borderId="24" xfId="0" applyNumberFormat="1" applyBorder="1"/>
    <xf numFmtId="1" fontId="0" fillId="0" borderId="21" xfId="0" applyNumberFormat="1" applyBorder="1"/>
    <xf numFmtId="1" fontId="0" fillId="0" borderId="22" xfId="0" applyNumberFormat="1" applyBorder="1"/>
    <xf numFmtId="2" fontId="0" fillId="0" borderId="26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2" fontId="0" fillId="0" borderId="23" xfId="0" applyNumberFormat="1" applyBorder="1"/>
    <xf numFmtId="2" fontId="0" fillId="0" borderId="16" xfId="0" applyNumberFormat="1" applyBorder="1"/>
    <xf numFmtId="2" fontId="0" fillId="0" borderId="17" xfId="0" applyNumberFormat="1" applyBorder="1"/>
    <xf numFmtId="2" fontId="0" fillId="6" borderId="16" xfId="0" applyNumberFormat="1" applyFill="1" applyBorder="1"/>
    <xf numFmtId="2" fontId="0" fillId="4" borderId="16" xfId="0" applyNumberFormat="1" applyFill="1" applyBorder="1"/>
    <xf numFmtId="2" fontId="0" fillId="0" borderId="24" xfId="0" applyNumberFormat="1" applyBorder="1"/>
    <xf numFmtId="2" fontId="0" fillId="5" borderId="21" xfId="0" applyNumberFormat="1" applyFill="1" applyBorder="1"/>
    <xf numFmtId="2" fontId="0" fillId="0" borderId="21" xfId="0" applyNumberFormat="1" applyBorder="1"/>
    <xf numFmtId="2" fontId="0" fillId="0" borderId="22" xfId="0" applyNumberFormat="1" applyBorder="1"/>
    <xf numFmtId="2" fontId="0" fillId="3" borderId="21" xfId="0" applyNumberFormat="1" applyFill="1" applyBorder="1"/>
    <xf numFmtId="0" fontId="1" fillId="7" borderId="0" xfId="0" applyFont="1" applyFill="1"/>
    <xf numFmtId="0" fontId="1" fillId="7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" fillId="7" borderId="0" xfId="0" applyFont="1" applyFill="1" applyAlignment="1">
      <alignment horizontal="center"/>
    </xf>
    <xf numFmtId="2" fontId="0" fillId="0" borderId="26" xfId="0" applyNumberFormat="1" applyFill="1" applyBorder="1" applyAlignment="1"/>
    <xf numFmtId="2" fontId="0" fillId="0" borderId="35" xfId="0" applyNumberFormat="1" applyFill="1" applyBorder="1" applyAlignment="1"/>
    <xf numFmtId="2" fontId="0" fillId="0" borderId="36" xfId="0" applyNumberFormat="1" applyFill="1" applyBorder="1" applyAlignment="1"/>
    <xf numFmtId="2" fontId="0" fillId="0" borderId="23" xfId="0" applyNumberFormat="1" applyFill="1" applyBorder="1" applyAlignment="1"/>
    <xf numFmtId="2" fontId="0" fillId="0" borderId="16" xfId="0" applyNumberFormat="1" applyFill="1" applyBorder="1" applyAlignment="1"/>
    <xf numFmtId="2" fontId="0" fillId="0" borderId="17" xfId="0" applyNumberFormat="1" applyFill="1" applyBorder="1" applyAlignment="1"/>
    <xf numFmtId="2" fontId="0" fillId="0" borderId="24" xfId="0" applyNumberFormat="1" applyFill="1" applyBorder="1" applyAlignment="1"/>
    <xf numFmtId="2" fontId="0" fillId="0" borderId="21" xfId="0" applyNumberFormat="1" applyFill="1" applyBorder="1" applyAlignment="1"/>
    <xf numFmtId="2" fontId="0" fillId="0" borderId="22" xfId="0" applyNumberFormat="1" applyFill="1" applyBorder="1" applyAlignment="1"/>
    <xf numFmtId="2" fontId="0" fillId="4" borderId="16" xfId="0" applyNumberFormat="1" applyFill="1" applyBorder="1" applyAlignment="1"/>
    <xf numFmtId="2" fontId="0" fillId="5" borderId="21" xfId="0" applyNumberFormat="1" applyFill="1" applyBorder="1" applyAlignment="1"/>
    <xf numFmtId="0" fontId="0" fillId="5" borderId="24" xfId="0" applyFill="1" applyBorder="1" applyAlignment="1"/>
    <xf numFmtId="0" fontId="0" fillId="4" borderId="21" xfId="0" applyFill="1" applyBorder="1" applyAlignment="1"/>
    <xf numFmtId="165" fontId="0" fillId="0" borderId="26" xfId="0" applyNumberFormat="1" applyBorder="1"/>
    <xf numFmtId="165" fontId="0" fillId="0" borderId="35" xfId="0" applyNumberFormat="1" applyBorder="1"/>
    <xf numFmtId="165" fontId="0" fillId="0" borderId="36" xfId="0" applyNumberFormat="1" applyBorder="1"/>
    <xf numFmtId="165" fontId="0" fillId="0" borderId="23" xfId="0" applyNumberFormat="1" applyBorder="1"/>
    <xf numFmtId="165" fontId="0" fillId="0" borderId="16" xfId="0" applyNumberFormat="1" applyBorder="1"/>
    <xf numFmtId="165" fontId="0" fillId="0" borderId="17" xfId="0" applyNumberFormat="1" applyBorder="1"/>
    <xf numFmtId="165" fontId="0" fillId="0" borderId="24" xfId="0" applyNumberFormat="1" applyBorder="1"/>
    <xf numFmtId="165" fontId="0" fillId="0" borderId="21" xfId="0" applyNumberFormat="1" applyBorder="1"/>
    <xf numFmtId="165" fontId="0" fillId="0" borderId="22" xfId="0" applyNumberFormat="1" applyBorder="1"/>
    <xf numFmtId="2" fontId="0" fillId="5" borderId="16" xfId="0" applyNumberFormat="1" applyFill="1" applyBorder="1" applyAlignment="1"/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X2-Y1</c:v>
          </c:tx>
          <c:spPr>
            <a:ln w="28575">
              <a:noFill/>
            </a:ln>
          </c:spPr>
          <c:xVal>
            <c:numRef>
              <c:f>[1]Φύλλο2!$F$8:$F$22</c:f>
              <c:numCache>
                <c:formatCode>General</c:formatCode>
                <c:ptCount val="15"/>
                <c:pt idx="0">
                  <c:v>4305</c:v>
                </c:pt>
                <c:pt idx="1">
                  <c:v>7103</c:v>
                </c:pt>
                <c:pt idx="2">
                  <c:v>9505</c:v>
                </c:pt>
                <c:pt idx="3">
                  <c:v>7106</c:v>
                </c:pt>
                <c:pt idx="4">
                  <c:v>10052</c:v>
                </c:pt>
                <c:pt idx="5">
                  <c:v>12513</c:v>
                </c:pt>
                <c:pt idx="6">
                  <c:v>19221</c:v>
                </c:pt>
                <c:pt idx="7">
                  <c:v>4339</c:v>
                </c:pt>
                <c:pt idx="8">
                  <c:v>1305</c:v>
                </c:pt>
                <c:pt idx="9">
                  <c:v>1198</c:v>
                </c:pt>
                <c:pt idx="10">
                  <c:v>7211</c:v>
                </c:pt>
                <c:pt idx="11">
                  <c:v>1121</c:v>
                </c:pt>
                <c:pt idx="12">
                  <c:v>9083</c:v>
                </c:pt>
                <c:pt idx="13">
                  <c:v>11041</c:v>
                </c:pt>
                <c:pt idx="14">
                  <c:v>11051</c:v>
                </c:pt>
              </c:numCache>
            </c:numRef>
          </c:xVal>
          <c:yVal>
            <c:numRef>
              <c:f>[1]Φύλλο2!$C$8:$C$22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Χ2-Υ2</c:v>
          </c:tx>
          <c:spPr>
            <a:ln w="28575">
              <a:noFill/>
            </a:ln>
          </c:spPr>
          <c:xVal>
            <c:numRef>
              <c:f>[1]Φύλλο2!$F$8:$F$22</c:f>
              <c:numCache>
                <c:formatCode>General</c:formatCode>
                <c:ptCount val="15"/>
                <c:pt idx="0">
                  <c:v>4305</c:v>
                </c:pt>
                <c:pt idx="1">
                  <c:v>7103</c:v>
                </c:pt>
                <c:pt idx="2">
                  <c:v>9505</c:v>
                </c:pt>
                <c:pt idx="3">
                  <c:v>7106</c:v>
                </c:pt>
                <c:pt idx="4">
                  <c:v>10052</c:v>
                </c:pt>
                <c:pt idx="5">
                  <c:v>12513</c:v>
                </c:pt>
                <c:pt idx="6">
                  <c:v>19221</c:v>
                </c:pt>
                <c:pt idx="7">
                  <c:v>4339</c:v>
                </c:pt>
                <c:pt idx="8">
                  <c:v>1305</c:v>
                </c:pt>
                <c:pt idx="9">
                  <c:v>1198</c:v>
                </c:pt>
                <c:pt idx="10">
                  <c:v>7211</c:v>
                </c:pt>
                <c:pt idx="11">
                  <c:v>1121</c:v>
                </c:pt>
                <c:pt idx="12">
                  <c:v>9083</c:v>
                </c:pt>
                <c:pt idx="13">
                  <c:v>11041</c:v>
                </c:pt>
                <c:pt idx="14">
                  <c:v>11051</c:v>
                </c:pt>
              </c:numCache>
            </c:numRef>
          </c:xVal>
          <c:yVal>
            <c:numRef>
              <c:f>[1]Φύλλο2!$D$8:$D$22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95186944"/>
        <c:axId val="95188480"/>
      </c:scatterChart>
      <c:valAx>
        <c:axId val="95186944"/>
        <c:scaling>
          <c:orientation val="minMax"/>
        </c:scaling>
        <c:axPos val="b"/>
        <c:numFmt formatCode="General" sourceLinked="1"/>
        <c:tickLblPos val="nextTo"/>
        <c:crossAx val="95188480"/>
        <c:crosses val="autoZero"/>
        <c:crossBetween val="midCat"/>
      </c:valAx>
      <c:valAx>
        <c:axId val="95188480"/>
        <c:scaling>
          <c:orientation val="minMax"/>
        </c:scaling>
        <c:axPos val="l"/>
        <c:majorGridlines/>
        <c:numFmt formatCode="General" sourceLinked="1"/>
        <c:tickLblPos val="nextTo"/>
        <c:crossAx val="951869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X3-Y1</c:v>
          </c:tx>
          <c:spPr>
            <a:ln w="28575">
              <a:noFill/>
            </a:ln>
          </c:spPr>
          <c:xVal>
            <c:numRef>
              <c:f>[1]Φύλλο2!$G$8:$G$22</c:f>
              <c:numCache>
                <c:formatCode>General</c:formatCode>
                <c:ptCount val="15"/>
                <c:pt idx="0">
                  <c:v>2587</c:v>
                </c:pt>
                <c:pt idx="1">
                  <c:v>2605</c:v>
                </c:pt>
                <c:pt idx="2">
                  <c:v>2788</c:v>
                </c:pt>
                <c:pt idx="3">
                  <c:v>2356</c:v>
                </c:pt>
                <c:pt idx="4">
                  <c:v>1988</c:v>
                </c:pt>
                <c:pt idx="5">
                  <c:v>1058</c:v>
                </c:pt>
                <c:pt idx="6">
                  <c:v>825</c:v>
                </c:pt>
                <c:pt idx="7">
                  <c:v>2687</c:v>
                </c:pt>
                <c:pt idx="8">
                  <c:v>2350</c:v>
                </c:pt>
                <c:pt idx="9">
                  <c:v>2876</c:v>
                </c:pt>
                <c:pt idx="10">
                  <c:v>1986</c:v>
                </c:pt>
                <c:pt idx="11">
                  <c:v>2987</c:v>
                </c:pt>
                <c:pt idx="12">
                  <c:v>1578</c:v>
                </c:pt>
                <c:pt idx="13">
                  <c:v>1278</c:v>
                </c:pt>
                <c:pt idx="14">
                  <c:v>1089</c:v>
                </c:pt>
              </c:numCache>
            </c:numRef>
          </c:xVal>
          <c:yVal>
            <c:numRef>
              <c:f>[1]Φύλλο2!$C$8:$C$22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Χ3-Υ2</c:v>
          </c:tx>
          <c:spPr>
            <a:ln w="28575">
              <a:noFill/>
            </a:ln>
          </c:spPr>
          <c:xVal>
            <c:numRef>
              <c:f>[1]Φύλλο2!$G$8:$G$22</c:f>
              <c:numCache>
                <c:formatCode>General</c:formatCode>
                <c:ptCount val="15"/>
                <c:pt idx="0">
                  <c:v>2587</c:v>
                </c:pt>
                <c:pt idx="1">
                  <c:v>2605</c:v>
                </c:pt>
                <c:pt idx="2">
                  <c:v>2788</c:v>
                </c:pt>
                <c:pt idx="3">
                  <c:v>2356</c:v>
                </c:pt>
                <c:pt idx="4">
                  <c:v>1988</c:v>
                </c:pt>
                <c:pt idx="5">
                  <c:v>1058</c:v>
                </c:pt>
                <c:pt idx="6">
                  <c:v>825</c:v>
                </c:pt>
                <c:pt idx="7">
                  <c:v>2687</c:v>
                </c:pt>
                <c:pt idx="8">
                  <c:v>2350</c:v>
                </c:pt>
                <c:pt idx="9">
                  <c:v>2876</c:v>
                </c:pt>
                <c:pt idx="10">
                  <c:v>1986</c:v>
                </c:pt>
                <c:pt idx="11">
                  <c:v>2987</c:v>
                </c:pt>
                <c:pt idx="12">
                  <c:v>1578</c:v>
                </c:pt>
                <c:pt idx="13">
                  <c:v>1278</c:v>
                </c:pt>
                <c:pt idx="14">
                  <c:v>1089</c:v>
                </c:pt>
              </c:numCache>
            </c:numRef>
          </c:xVal>
          <c:yVal>
            <c:numRef>
              <c:f>[1]Φύλλο2!$D$8:$D$22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95028736"/>
        <c:axId val="95030272"/>
      </c:scatterChart>
      <c:valAx>
        <c:axId val="95028736"/>
        <c:scaling>
          <c:orientation val="minMax"/>
        </c:scaling>
        <c:axPos val="b"/>
        <c:numFmt formatCode="General" sourceLinked="1"/>
        <c:tickLblPos val="nextTo"/>
        <c:crossAx val="95030272"/>
        <c:crosses val="autoZero"/>
        <c:crossBetween val="midCat"/>
      </c:valAx>
      <c:valAx>
        <c:axId val="95030272"/>
        <c:scaling>
          <c:orientation val="minMax"/>
        </c:scaling>
        <c:axPos val="l"/>
        <c:majorGridlines/>
        <c:numFmt formatCode="General" sourceLinked="1"/>
        <c:tickLblPos val="nextTo"/>
        <c:crossAx val="950287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X5-Y1</c:v>
          </c:tx>
          <c:spPr>
            <a:ln w="28575">
              <a:noFill/>
            </a:ln>
          </c:spPr>
          <c:xVal>
            <c:numRef>
              <c:f>[1]Φύλλο2!$I$8:$I$22</c:f>
              <c:numCache>
                <c:formatCode>General</c:formatCode>
                <c:ptCount val="15"/>
                <c:pt idx="0">
                  <c:v>495</c:v>
                </c:pt>
                <c:pt idx="1">
                  <c:v>360</c:v>
                </c:pt>
                <c:pt idx="2">
                  <c:v>281</c:v>
                </c:pt>
                <c:pt idx="3">
                  <c:v>410</c:v>
                </c:pt>
                <c:pt idx="4">
                  <c:v>223</c:v>
                </c:pt>
                <c:pt idx="5">
                  <c:v>123</c:v>
                </c:pt>
                <c:pt idx="6">
                  <c:v>99</c:v>
                </c:pt>
                <c:pt idx="7">
                  <c:v>341</c:v>
                </c:pt>
                <c:pt idx="8">
                  <c:v>503</c:v>
                </c:pt>
                <c:pt idx="9">
                  <c:v>304</c:v>
                </c:pt>
                <c:pt idx="10">
                  <c:v>272</c:v>
                </c:pt>
                <c:pt idx="11">
                  <c:v>544</c:v>
                </c:pt>
                <c:pt idx="12">
                  <c:v>209</c:v>
                </c:pt>
                <c:pt idx="13">
                  <c:v>201</c:v>
                </c:pt>
                <c:pt idx="14">
                  <c:v>127</c:v>
                </c:pt>
              </c:numCache>
            </c:numRef>
          </c:xVal>
          <c:yVal>
            <c:numRef>
              <c:f>[1]Φύλλο2!$C$8:$C$22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Χ5-Υ2</c:v>
          </c:tx>
          <c:spPr>
            <a:ln w="28575">
              <a:noFill/>
            </a:ln>
          </c:spPr>
          <c:xVal>
            <c:numRef>
              <c:f>[1]Φύλλο2!$I$8:$I$22</c:f>
              <c:numCache>
                <c:formatCode>General</c:formatCode>
                <c:ptCount val="15"/>
                <c:pt idx="0">
                  <c:v>495</c:v>
                </c:pt>
                <c:pt idx="1">
                  <c:v>360</c:v>
                </c:pt>
                <c:pt idx="2">
                  <c:v>281</c:v>
                </c:pt>
                <c:pt idx="3">
                  <c:v>410</c:v>
                </c:pt>
                <c:pt idx="4">
                  <c:v>223</c:v>
                </c:pt>
                <c:pt idx="5">
                  <c:v>123</c:v>
                </c:pt>
                <c:pt idx="6">
                  <c:v>99</c:v>
                </c:pt>
                <c:pt idx="7">
                  <c:v>341</c:v>
                </c:pt>
                <c:pt idx="8">
                  <c:v>503</c:v>
                </c:pt>
                <c:pt idx="9">
                  <c:v>304</c:v>
                </c:pt>
                <c:pt idx="10">
                  <c:v>272</c:v>
                </c:pt>
                <c:pt idx="11">
                  <c:v>544</c:v>
                </c:pt>
                <c:pt idx="12">
                  <c:v>209</c:v>
                </c:pt>
                <c:pt idx="13">
                  <c:v>201</c:v>
                </c:pt>
                <c:pt idx="14">
                  <c:v>127</c:v>
                </c:pt>
              </c:numCache>
            </c:numRef>
          </c:xVal>
          <c:yVal>
            <c:numRef>
              <c:f>[1]Φύλλο2!$D$8:$D$22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95046656"/>
        <c:axId val="95064832"/>
      </c:scatterChart>
      <c:valAx>
        <c:axId val="95046656"/>
        <c:scaling>
          <c:orientation val="minMax"/>
        </c:scaling>
        <c:axPos val="b"/>
        <c:numFmt formatCode="General" sourceLinked="1"/>
        <c:tickLblPos val="nextTo"/>
        <c:crossAx val="95064832"/>
        <c:crosses val="autoZero"/>
        <c:crossBetween val="midCat"/>
      </c:valAx>
      <c:valAx>
        <c:axId val="95064832"/>
        <c:scaling>
          <c:orientation val="minMax"/>
        </c:scaling>
        <c:axPos val="l"/>
        <c:majorGridlines/>
        <c:numFmt formatCode="General" sourceLinked="1"/>
        <c:tickLblPos val="nextTo"/>
        <c:crossAx val="9504665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X1-Y1</c:v>
          </c:tx>
          <c:spPr>
            <a:ln w="28575">
              <a:noFill/>
            </a:ln>
          </c:spPr>
          <c:xVal>
            <c:numRef>
              <c:f>[1]Φύλλο2!$E$8:$E$22</c:f>
              <c:numCache>
                <c:formatCode>General</c:formatCode>
                <c:ptCount val="15"/>
                <c:pt idx="0">
                  <c:v>1.2</c:v>
                </c:pt>
                <c:pt idx="1">
                  <c:v>1.5</c:v>
                </c:pt>
                <c:pt idx="2">
                  <c:v>1.8</c:v>
                </c:pt>
                <c:pt idx="3">
                  <c:v>1.5</c:v>
                </c:pt>
                <c:pt idx="4">
                  <c:v>1.8</c:v>
                </c:pt>
                <c:pt idx="5">
                  <c:v>2.1</c:v>
                </c:pt>
                <c:pt idx="6">
                  <c:v>2.7</c:v>
                </c:pt>
                <c:pt idx="7">
                  <c:v>1.2</c:v>
                </c:pt>
                <c:pt idx="8">
                  <c:v>0.8</c:v>
                </c:pt>
                <c:pt idx="9">
                  <c:v>0.7</c:v>
                </c:pt>
                <c:pt idx="10">
                  <c:v>1.5</c:v>
                </c:pt>
                <c:pt idx="11">
                  <c:v>0.8</c:v>
                </c:pt>
                <c:pt idx="12">
                  <c:v>1.8</c:v>
                </c:pt>
                <c:pt idx="13">
                  <c:v>1.9</c:v>
                </c:pt>
                <c:pt idx="14">
                  <c:v>1.9</c:v>
                </c:pt>
              </c:numCache>
            </c:numRef>
          </c:xVal>
          <c:yVal>
            <c:numRef>
              <c:f>[1]Φύλλο2!$C$8:$C$23</c:f>
              <c:numCache>
                <c:formatCode>General</c:formatCode>
                <c:ptCount val="16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X1-Y2</c:v>
          </c:tx>
          <c:spPr>
            <a:ln w="28575">
              <a:noFill/>
            </a:ln>
          </c:spPr>
          <c:xVal>
            <c:numRef>
              <c:f>[1]Φύλλο2!$E$8:$E$22</c:f>
              <c:numCache>
                <c:formatCode>General</c:formatCode>
                <c:ptCount val="15"/>
                <c:pt idx="0">
                  <c:v>1.2</c:v>
                </c:pt>
                <c:pt idx="1">
                  <c:v>1.5</c:v>
                </c:pt>
                <c:pt idx="2">
                  <c:v>1.8</c:v>
                </c:pt>
                <c:pt idx="3">
                  <c:v>1.5</c:v>
                </c:pt>
                <c:pt idx="4">
                  <c:v>1.8</c:v>
                </c:pt>
                <c:pt idx="5">
                  <c:v>2.1</c:v>
                </c:pt>
                <c:pt idx="6">
                  <c:v>2.7</c:v>
                </c:pt>
                <c:pt idx="7">
                  <c:v>1.2</c:v>
                </c:pt>
                <c:pt idx="8">
                  <c:v>0.8</c:v>
                </c:pt>
                <c:pt idx="9">
                  <c:v>0.7</c:v>
                </c:pt>
                <c:pt idx="10">
                  <c:v>1.5</c:v>
                </c:pt>
                <c:pt idx="11">
                  <c:v>0.8</c:v>
                </c:pt>
                <c:pt idx="12">
                  <c:v>1.8</c:v>
                </c:pt>
                <c:pt idx="13">
                  <c:v>1.9</c:v>
                </c:pt>
                <c:pt idx="14">
                  <c:v>1.9</c:v>
                </c:pt>
              </c:numCache>
            </c:numRef>
          </c:xVal>
          <c:yVal>
            <c:numRef>
              <c:f>[1]Φύλλο2!$D$8:$D$22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95081216"/>
        <c:axId val="95082752"/>
      </c:scatterChart>
      <c:valAx>
        <c:axId val="95081216"/>
        <c:scaling>
          <c:orientation val="minMax"/>
        </c:scaling>
        <c:axPos val="b"/>
        <c:numFmt formatCode="General" sourceLinked="1"/>
        <c:tickLblPos val="nextTo"/>
        <c:crossAx val="95082752"/>
        <c:crosses val="autoZero"/>
        <c:crossBetween val="midCat"/>
      </c:valAx>
      <c:valAx>
        <c:axId val="95082752"/>
        <c:scaling>
          <c:orientation val="minMax"/>
        </c:scaling>
        <c:axPos val="l"/>
        <c:majorGridlines/>
        <c:numFmt formatCode="General" sourceLinked="1"/>
        <c:tickLblPos val="nextTo"/>
        <c:crossAx val="95081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X4-Y1</c:v>
          </c:tx>
          <c:spPr>
            <a:ln w="28575">
              <a:noFill/>
            </a:ln>
          </c:spPr>
          <c:xVal>
            <c:numRef>
              <c:f>[1]Φύλλο2!$H$8:$H$22</c:f>
              <c:numCache>
                <c:formatCode>General</c:formatCode>
                <c:ptCount val="15"/>
                <c:pt idx="0">
                  <c:v>358</c:v>
                </c:pt>
                <c:pt idx="1">
                  <c:v>418</c:v>
                </c:pt>
                <c:pt idx="2">
                  <c:v>421</c:v>
                </c:pt>
                <c:pt idx="3">
                  <c:v>235</c:v>
                </c:pt>
                <c:pt idx="4">
                  <c:v>265</c:v>
                </c:pt>
                <c:pt idx="5">
                  <c:v>158</c:v>
                </c:pt>
                <c:pt idx="6">
                  <c:v>487</c:v>
                </c:pt>
                <c:pt idx="7">
                  <c:v>987</c:v>
                </c:pt>
                <c:pt idx="8">
                  <c:v>857</c:v>
                </c:pt>
                <c:pt idx="9">
                  <c:v>125</c:v>
                </c:pt>
                <c:pt idx="10">
                  <c:v>847</c:v>
                </c:pt>
                <c:pt idx="11">
                  <c:v>759</c:v>
                </c:pt>
                <c:pt idx="12">
                  <c:v>547</c:v>
                </c:pt>
                <c:pt idx="13">
                  <c:v>389</c:v>
                </c:pt>
                <c:pt idx="14">
                  <c:v>457</c:v>
                </c:pt>
              </c:numCache>
            </c:numRef>
          </c:xVal>
          <c:yVal>
            <c:numRef>
              <c:f>[1]Φύλλο2!$C$8:$C$22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Χ4-Υ2</c:v>
          </c:tx>
          <c:spPr>
            <a:ln w="28575">
              <a:noFill/>
            </a:ln>
          </c:spPr>
          <c:xVal>
            <c:numRef>
              <c:f>[1]Φύλλο2!$H$8:$H$22</c:f>
              <c:numCache>
                <c:formatCode>General</c:formatCode>
                <c:ptCount val="15"/>
                <c:pt idx="0">
                  <c:v>358</c:v>
                </c:pt>
                <c:pt idx="1">
                  <c:v>418</c:v>
                </c:pt>
                <c:pt idx="2">
                  <c:v>421</c:v>
                </c:pt>
                <c:pt idx="3">
                  <c:v>235</c:v>
                </c:pt>
                <c:pt idx="4">
                  <c:v>265</c:v>
                </c:pt>
                <c:pt idx="5">
                  <c:v>158</c:v>
                </c:pt>
                <c:pt idx="6">
                  <c:v>487</c:v>
                </c:pt>
                <c:pt idx="7">
                  <c:v>987</c:v>
                </c:pt>
                <c:pt idx="8">
                  <c:v>857</c:v>
                </c:pt>
                <c:pt idx="9">
                  <c:v>125</c:v>
                </c:pt>
                <c:pt idx="10">
                  <c:v>847</c:v>
                </c:pt>
                <c:pt idx="11">
                  <c:v>759</c:v>
                </c:pt>
                <c:pt idx="12">
                  <c:v>547</c:v>
                </c:pt>
                <c:pt idx="13">
                  <c:v>389</c:v>
                </c:pt>
                <c:pt idx="14">
                  <c:v>457</c:v>
                </c:pt>
              </c:numCache>
            </c:numRef>
          </c:xVal>
          <c:yVal>
            <c:numRef>
              <c:f>[1]Φύλλο2!$D$8:$D$22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95910144"/>
        <c:axId val="95920128"/>
      </c:scatterChart>
      <c:valAx>
        <c:axId val="95910144"/>
        <c:scaling>
          <c:orientation val="minMax"/>
        </c:scaling>
        <c:axPos val="b"/>
        <c:numFmt formatCode="General" sourceLinked="1"/>
        <c:tickLblPos val="nextTo"/>
        <c:crossAx val="95920128"/>
        <c:crosses val="autoZero"/>
        <c:crossBetween val="midCat"/>
      </c:valAx>
      <c:valAx>
        <c:axId val="95920128"/>
        <c:scaling>
          <c:orientation val="minMax"/>
        </c:scaling>
        <c:axPos val="l"/>
        <c:majorGridlines/>
        <c:numFmt formatCode="General" sourceLinked="1"/>
        <c:tickLblPos val="nextTo"/>
        <c:crossAx val="9591014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X6-Y1</c:v>
          </c:tx>
          <c:spPr>
            <a:ln w="28575">
              <a:noFill/>
            </a:ln>
          </c:spPr>
          <c:xVal>
            <c:numRef>
              <c:f>[1]Φύλλο2!$J$8:$J$22</c:f>
              <c:numCache>
                <c:formatCode>General</c:formatCode>
                <c:ptCount val="15"/>
                <c:pt idx="0">
                  <c:v>33</c:v>
                </c:pt>
                <c:pt idx="1">
                  <c:v>29</c:v>
                </c:pt>
                <c:pt idx="2">
                  <c:v>76</c:v>
                </c:pt>
                <c:pt idx="3">
                  <c:v>21</c:v>
                </c:pt>
                <c:pt idx="4">
                  <c:v>58</c:v>
                </c:pt>
                <c:pt idx="5">
                  <c:v>37</c:v>
                </c:pt>
                <c:pt idx="6">
                  <c:v>3</c:v>
                </c:pt>
                <c:pt idx="7">
                  <c:v>78</c:v>
                </c:pt>
                <c:pt idx="8">
                  <c:v>111</c:v>
                </c:pt>
                <c:pt idx="9">
                  <c:v>88</c:v>
                </c:pt>
                <c:pt idx="10">
                  <c:v>27</c:v>
                </c:pt>
                <c:pt idx="11">
                  <c:v>125</c:v>
                </c:pt>
                <c:pt idx="12">
                  <c:v>4</c:v>
                </c:pt>
                <c:pt idx="13">
                  <c:v>50</c:v>
                </c:pt>
                <c:pt idx="14">
                  <c:v>18</c:v>
                </c:pt>
              </c:numCache>
            </c:numRef>
          </c:xVal>
          <c:yVal>
            <c:numRef>
              <c:f>[1]Φύλλο2!$C$8:$C$22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X6-Y2</c:v>
          </c:tx>
          <c:spPr>
            <a:ln w="28575">
              <a:noFill/>
            </a:ln>
          </c:spPr>
          <c:xVal>
            <c:numRef>
              <c:f>[1]Φύλλο2!$J$8:$J$22</c:f>
              <c:numCache>
                <c:formatCode>General</c:formatCode>
                <c:ptCount val="15"/>
                <c:pt idx="0">
                  <c:v>33</c:v>
                </c:pt>
                <c:pt idx="1">
                  <c:v>29</c:v>
                </c:pt>
                <c:pt idx="2">
                  <c:v>76</c:v>
                </c:pt>
                <c:pt idx="3">
                  <c:v>21</c:v>
                </c:pt>
                <c:pt idx="4">
                  <c:v>58</c:v>
                </c:pt>
                <c:pt idx="5">
                  <c:v>37</c:v>
                </c:pt>
                <c:pt idx="6">
                  <c:v>3</c:v>
                </c:pt>
                <c:pt idx="7">
                  <c:v>78</c:v>
                </c:pt>
                <c:pt idx="8">
                  <c:v>111</c:v>
                </c:pt>
                <c:pt idx="9">
                  <c:v>88</c:v>
                </c:pt>
                <c:pt idx="10">
                  <c:v>27</c:v>
                </c:pt>
                <c:pt idx="11">
                  <c:v>125</c:v>
                </c:pt>
                <c:pt idx="12">
                  <c:v>4</c:v>
                </c:pt>
                <c:pt idx="13">
                  <c:v>50</c:v>
                </c:pt>
                <c:pt idx="14">
                  <c:v>18</c:v>
                </c:pt>
              </c:numCache>
            </c:numRef>
          </c:xVal>
          <c:yVal>
            <c:numRef>
              <c:f>[1]Φύλλο2!$D$8:$D$22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95936512"/>
        <c:axId val="95938048"/>
      </c:scatterChart>
      <c:valAx>
        <c:axId val="95936512"/>
        <c:scaling>
          <c:orientation val="minMax"/>
        </c:scaling>
        <c:axPos val="b"/>
        <c:numFmt formatCode="General" sourceLinked="1"/>
        <c:tickLblPos val="nextTo"/>
        <c:crossAx val="95938048"/>
        <c:crosses val="autoZero"/>
        <c:crossBetween val="midCat"/>
      </c:valAx>
      <c:valAx>
        <c:axId val="95938048"/>
        <c:scaling>
          <c:orientation val="minMax"/>
        </c:scaling>
        <c:axPos val="l"/>
        <c:majorGridlines/>
        <c:numFmt formatCode="General" sourceLinked="1"/>
        <c:tickLblPos val="nextTo"/>
        <c:crossAx val="95936512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X8-Y1</c:v>
          </c:tx>
          <c:spPr>
            <a:ln w="28575">
              <a:noFill/>
            </a:ln>
          </c:spPr>
          <c:xVal>
            <c:numRef>
              <c:f>[1]Φύλλο2!$L$8:$L$22</c:f>
              <c:numCache>
                <c:formatCode>General</c:formatCode>
                <c:ptCount val="15"/>
                <c:pt idx="0">
                  <c:v>136</c:v>
                </c:pt>
                <c:pt idx="1">
                  <c:v>111</c:v>
                </c:pt>
                <c:pt idx="2">
                  <c:v>62</c:v>
                </c:pt>
                <c:pt idx="3">
                  <c:v>209</c:v>
                </c:pt>
                <c:pt idx="4">
                  <c:v>11</c:v>
                </c:pt>
                <c:pt idx="5">
                  <c:v>28</c:v>
                </c:pt>
                <c:pt idx="6">
                  <c:v>32</c:v>
                </c:pt>
                <c:pt idx="7">
                  <c:v>68</c:v>
                </c:pt>
                <c:pt idx="8">
                  <c:v>50</c:v>
                </c:pt>
                <c:pt idx="9">
                  <c:v>18</c:v>
                </c:pt>
                <c:pt idx="10">
                  <c:v>27</c:v>
                </c:pt>
                <c:pt idx="11">
                  <c:v>103</c:v>
                </c:pt>
                <c:pt idx="12">
                  <c:v>58</c:v>
                </c:pt>
                <c:pt idx="13">
                  <c:v>68</c:v>
                </c:pt>
                <c:pt idx="14">
                  <c:v>36</c:v>
                </c:pt>
              </c:numCache>
            </c:numRef>
          </c:xVal>
          <c:yVal>
            <c:numRef>
              <c:f>[1]Φύλλο2!$C$8:$C$22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X8-Y2</c:v>
          </c:tx>
          <c:spPr>
            <a:ln w="28575">
              <a:noFill/>
            </a:ln>
          </c:spPr>
          <c:xVal>
            <c:numRef>
              <c:f>[1]Φύλλο2!$L$8:$L$22</c:f>
              <c:numCache>
                <c:formatCode>General</c:formatCode>
                <c:ptCount val="15"/>
                <c:pt idx="0">
                  <c:v>136</c:v>
                </c:pt>
                <c:pt idx="1">
                  <c:v>111</c:v>
                </c:pt>
                <c:pt idx="2">
                  <c:v>62</c:v>
                </c:pt>
                <c:pt idx="3">
                  <c:v>209</c:v>
                </c:pt>
                <c:pt idx="4">
                  <c:v>11</c:v>
                </c:pt>
                <c:pt idx="5">
                  <c:v>28</c:v>
                </c:pt>
                <c:pt idx="6">
                  <c:v>32</c:v>
                </c:pt>
                <c:pt idx="7">
                  <c:v>68</c:v>
                </c:pt>
                <c:pt idx="8">
                  <c:v>50</c:v>
                </c:pt>
                <c:pt idx="9">
                  <c:v>18</c:v>
                </c:pt>
                <c:pt idx="10">
                  <c:v>27</c:v>
                </c:pt>
                <c:pt idx="11">
                  <c:v>103</c:v>
                </c:pt>
                <c:pt idx="12">
                  <c:v>58</c:v>
                </c:pt>
                <c:pt idx="13">
                  <c:v>68</c:v>
                </c:pt>
                <c:pt idx="14">
                  <c:v>36</c:v>
                </c:pt>
              </c:numCache>
            </c:numRef>
          </c:xVal>
          <c:yVal>
            <c:numRef>
              <c:f>[1]Φύλλο2!$D$8:$D$22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98072064"/>
        <c:axId val="98073600"/>
      </c:scatterChart>
      <c:valAx>
        <c:axId val="98072064"/>
        <c:scaling>
          <c:orientation val="minMax"/>
        </c:scaling>
        <c:axPos val="b"/>
        <c:numFmt formatCode="General" sourceLinked="1"/>
        <c:tickLblPos val="nextTo"/>
        <c:crossAx val="98073600"/>
        <c:crosses val="autoZero"/>
        <c:crossBetween val="midCat"/>
      </c:valAx>
      <c:valAx>
        <c:axId val="98073600"/>
        <c:scaling>
          <c:orientation val="minMax"/>
        </c:scaling>
        <c:axPos val="l"/>
        <c:majorGridlines/>
        <c:numFmt formatCode="General" sourceLinked="1"/>
        <c:tickLblPos val="nextTo"/>
        <c:crossAx val="9807206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plotArea>
      <c:layout/>
      <c:scatterChart>
        <c:scatterStyle val="lineMarker"/>
        <c:ser>
          <c:idx val="0"/>
          <c:order val="0"/>
          <c:tx>
            <c:v>X7-Y1</c:v>
          </c:tx>
          <c:spPr>
            <a:ln w="28575">
              <a:noFill/>
            </a:ln>
          </c:spPr>
          <c:xVal>
            <c:numRef>
              <c:f>[1]Φύλλο2!$K$8:$K$22</c:f>
              <c:numCache>
                <c:formatCode>General</c:formatCode>
                <c:ptCount val="15"/>
                <c:pt idx="0">
                  <c:v>327</c:v>
                </c:pt>
                <c:pt idx="1">
                  <c:v>219</c:v>
                </c:pt>
                <c:pt idx="2">
                  <c:v>143</c:v>
                </c:pt>
                <c:pt idx="3">
                  <c:v>180</c:v>
                </c:pt>
                <c:pt idx="4">
                  <c:v>154</c:v>
                </c:pt>
                <c:pt idx="5">
                  <c:v>58</c:v>
                </c:pt>
                <c:pt idx="6">
                  <c:v>65</c:v>
                </c:pt>
                <c:pt idx="7">
                  <c:v>194</c:v>
                </c:pt>
                <c:pt idx="8">
                  <c:v>342</c:v>
                </c:pt>
                <c:pt idx="9">
                  <c:v>197</c:v>
                </c:pt>
                <c:pt idx="10">
                  <c:v>218</c:v>
                </c:pt>
                <c:pt idx="11">
                  <c:v>316</c:v>
                </c:pt>
                <c:pt idx="12">
                  <c:v>146</c:v>
                </c:pt>
                <c:pt idx="13">
                  <c:v>82</c:v>
                </c:pt>
                <c:pt idx="14">
                  <c:v>74</c:v>
                </c:pt>
              </c:numCache>
            </c:numRef>
          </c:xVal>
          <c:yVal>
            <c:numRef>
              <c:f>[1]Φύλλο2!$C$8:$C$22</c:f>
              <c:numCache>
                <c:formatCode>General</c:formatCode>
                <c:ptCount val="15"/>
                <c:pt idx="0">
                  <c:v>7415</c:v>
                </c:pt>
                <c:pt idx="1">
                  <c:v>7598</c:v>
                </c:pt>
                <c:pt idx="2">
                  <c:v>8112</c:v>
                </c:pt>
                <c:pt idx="3">
                  <c:v>6626</c:v>
                </c:pt>
                <c:pt idx="4">
                  <c:v>5730</c:v>
                </c:pt>
                <c:pt idx="5">
                  <c:v>3089</c:v>
                </c:pt>
                <c:pt idx="6">
                  <c:v>2950</c:v>
                </c:pt>
                <c:pt idx="7">
                  <c:v>8655</c:v>
                </c:pt>
                <c:pt idx="8">
                  <c:v>7546</c:v>
                </c:pt>
                <c:pt idx="9">
                  <c:v>7901</c:v>
                </c:pt>
                <c:pt idx="10">
                  <c:v>6615</c:v>
                </c:pt>
                <c:pt idx="11">
                  <c:v>9731</c:v>
                </c:pt>
                <c:pt idx="12">
                  <c:v>5012</c:v>
                </c:pt>
                <c:pt idx="13">
                  <c:v>4021</c:v>
                </c:pt>
                <c:pt idx="14">
                  <c:v>3605</c:v>
                </c:pt>
              </c:numCache>
            </c:numRef>
          </c:yVal>
        </c:ser>
        <c:ser>
          <c:idx val="1"/>
          <c:order val="1"/>
          <c:tx>
            <c:v>Χ7-Υ2</c:v>
          </c:tx>
          <c:spPr>
            <a:ln w="28575">
              <a:noFill/>
            </a:ln>
          </c:spPr>
          <c:xVal>
            <c:numRef>
              <c:f>[1]Φύλλο2!$K$8:$K$22</c:f>
              <c:numCache>
                <c:formatCode>General</c:formatCode>
                <c:ptCount val="15"/>
                <c:pt idx="0">
                  <c:v>327</c:v>
                </c:pt>
                <c:pt idx="1">
                  <c:v>219</c:v>
                </c:pt>
                <c:pt idx="2">
                  <c:v>143</c:v>
                </c:pt>
                <c:pt idx="3">
                  <c:v>180</c:v>
                </c:pt>
                <c:pt idx="4">
                  <c:v>154</c:v>
                </c:pt>
                <c:pt idx="5">
                  <c:v>58</c:v>
                </c:pt>
                <c:pt idx="6">
                  <c:v>65</c:v>
                </c:pt>
                <c:pt idx="7">
                  <c:v>194</c:v>
                </c:pt>
                <c:pt idx="8">
                  <c:v>342</c:v>
                </c:pt>
                <c:pt idx="9">
                  <c:v>197</c:v>
                </c:pt>
                <c:pt idx="10">
                  <c:v>218</c:v>
                </c:pt>
                <c:pt idx="11">
                  <c:v>316</c:v>
                </c:pt>
                <c:pt idx="12">
                  <c:v>146</c:v>
                </c:pt>
                <c:pt idx="13">
                  <c:v>82</c:v>
                </c:pt>
                <c:pt idx="14">
                  <c:v>74</c:v>
                </c:pt>
              </c:numCache>
            </c:numRef>
          </c:xVal>
          <c:yVal>
            <c:numRef>
              <c:f>[1]Φύλλο2!$D$8:$D$22</c:f>
              <c:numCache>
                <c:formatCode>General</c:formatCode>
                <c:ptCount val="15"/>
                <c:pt idx="0">
                  <c:v>7428</c:v>
                </c:pt>
                <c:pt idx="1">
                  <c:v>7192</c:v>
                </c:pt>
                <c:pt idx="2">
                  <c:v>8150</c:v>
                </c:pt>
                <c:pt idx="3">
                  <c:v>6698</c:v>
                </c:pt>
                <c:pt idx="4">
                  <c:v>5900</c:v>
                </c:pt>
                <c:pt idx="5">
                  <c:v>3078</c:v>
                </c:pt>
                <c:pt idx="6">
                  <c:v>2980</c:v>
                </c:pt>
                <c:pt idx="7">
                  <c:v>8522</c:v>
                </c:pt>
                <c:pt idx="8">
                  <c:v>7548</c:v>
                </c:pt>
                <c:pt idx="9">
                  <c:v>7896</c:v>
                </c:pt>
                <c:pt idx="10">
                  <c:v>6636</c:v>
                </c:pt>
                <c:pt idx="11">
                  <c:v>9800</c:v>
                </c:pt>
                <c:pt idx="12">
                  <c:v>5123</c:v>
                </c:pt>
                <c:pt idx="13">
                  <c:v>3895</c:v>
                </c:pt>
                <c:pt idx="14">
                  <c:v>3500</c:v>
                </c:pt>
              </c:numCache>
            </c:numRef>
          </c:yVal>
        </c:ser>
        <c:axId val="98089984"/>
        <c:axId val="98104064"/>
      </c:scatterChart>
      <c:valAx>
        <c:axId val="98089984"/>
        <c:scaling>
          <c:orientation val="minMax"/>
        </c:scaling>
        <c:axPos val="b"/>
        <c:numFmt formatCode="General" sourceLinked="1"/>
        <c:tickLblPos val="nextTo"/>
        <c:crossAx val="98104064"/>
        <c:crosses val="autoZero"/>
        <c:crossBetween val="midCat"/>
      </c:valAx>
      <c:valAx>
        <c:axId val="98104064"/>
        <c:scaling>
          <c:orientation val="minMax"/>
        </c:scaling>
        <c:axPos val="l"/>
        <c:majorGridlines/>
        <c:numFmt formatCode="General" sourceLinked="1"/>
        <c:tickLblPos val="nextTo"/>
        <c:crossAx val="9808998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561975</xdr:colOff>
      <xdr:row>2</xdr:row>
      <xdr:rowOff>133350</xdr:rowOff>
    </xdr:from>
    <xdr:to>
      <xdr:col>19</xdr:col>
      <xdr:colOff>28575</xdr:colOff>
      <xdr:row>12</xdr:row>
      <xdr:rowOff>171450</xdr:rowOff>
    </xdr:to>
    <xdr:graphicFrame macro="">
      <xdr:nvGraphicFramePr>
        <xdr:cNvPr id="2" name="1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552450</xdr:colOff>
      <xdr:row>14</xdr:row>
      <xdr:rowOff>19049</xdr:rowOff>
    </xdr:from>
    <xdr:to>
      <xdr:col>19</xdr:col>
      <xdr:colOff>9525</xdr:colOff>
      <xdr:row>24</xdr:row>
      <xdr:rowOff>57149</xdr:rowOff>
    </xdr:to>
    <xdr:graphicFrame macro="">
      <xdr:nvGraphicFramePr>
        <xdr:cNvPr id="3" name="2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466725</xdr:colOff>
      <xdr:row>2</xdr:row>
      <xdr:rowOff>123825</xdr:rowOff>
    </xdr:from>
    <xdr:to>
      <xdr:col>25</xdr:col>
      <xdr:colOff>504825</xdr:colOff>
      <xdr:row>13</xdr:row>
      <xdr:rowOff>95250</xdr:rowOff>
    </xdr:to>
    <xdr:graphicFrame macro="">
      <xdr:nvGraphicFramePr>
        <xdr:cNvPr id="4" name="3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28</xdr:row>
      <xdr:rowOff>0</xdr:rowOff>
    </xdr:from>
    <xdr:to>
      <xdr:col>19</xdr:col>
      <xdr:colOff>0</xdr:colOff>
      <xdr:row>40</xdr:row>
      <xdr:rowOff>47625</xdr:rowOff>
    </xdr:to>
    <xdr:graphicFrame macro="">
      <xdr:nvGraphicFramePr>
        <xdr:cNvPr id="5" name="4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0</xdr:colOff>
      <xdr:row>28</xdr:row>
      <xdr:rowOff>0</xdr:rowOff>
    </xdr:from>
    <xdr:to>
      <xdr:col>26</xdr:col>
      <xdr:colOff>171450</xdr:colOff>
      <xdr:row>40</xdr:row>
      <xdr:rowOff>0</xdr:rowOff>
    </xdr:to>
    <xdr:graphicFrame macro="">
      <xdr:nvGraphicFramePr>
        <xdr:cNvPr id="6" name="5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27</xdr:col>
      <xdr:colOff>0</xdr:colOff>
      <xdr:row>28</xdr:row>
      <xdr:rowOff>0</xdr:rowOff>
    </xdr:from>
    <xdr:to>
      <xdr:col>32</xdr:col>
      <xdr:colOff>285750</xdr:colOff>
      <xdr:row>39</xdr:row>
      <xdr:rowOff>171450</xdr:rowOff>
    </xdr:to>
    <xdr:graphicFrame macro="">
      <xdr:nvGraphicFramePr>
        <xdr:cNvPr id="7" name="6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20</xdr:col>
      <xdr:colOff>9525</xdr:colOff>
      <xdr:row>42</xdr:row>
      <xdr:rowOff>19050</xdr:rowOff>
    </xdr:from>
    <xdr:to>
      <xdr:col>26</xdr:col>
      <xdr:colOff>180976</xdr:colOff>
      <xdr:row>53</xdr:row>
      <xdr:rowOff>9525</xdr:rowOff>
    </xdr:to>
    <xdr:graphicFrame macro="">
      <xdr:nvGraphicFramePr>
        <xdr:cNvPr id="8" name="7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42</xdr:row>
      <xdr:rowOff>0</xdr:rowOff>
    </xdr:from>
    <xdr:to>
      <xdr:col>18</xdr:col>
      <xdr:colOff>590550</xdr:colOff>
      <xdr:row>53</xdr:row>
      <xdr:rowOff>9525</xdr:rowOff>
    </xdr:to>
    <xdr:graphicFrame macro="">
      <xdr:nvGraphicFramePr>
        <xdr:cNvPr id="9" name="8 - Γράφημα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thina/&#931;&#967;&#959;&#955;&#942;/&#931;&#967;&#949;&#948;&#953;&#945;&#963;&#956;&#972;&#962;%20&#924;&#949;&#964;&#945;&#966;&#959;&#961;&#953;&#954;&#974;&#957;%20&#931;&#965;&#963;&#964;&#951;&#956;&#940;&#964;&#969;&#957;/&#913;&#963;&#954;&#942;&#963;&#949;&#953;&#962;/&#945;&#963;&#954;1&#963;&#956;&#96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Φύλλο1"/>
      <sheetName val="Φύλλο2"/>
      <sheetName val="Φύλλο3"/>
      <sheetName val="Φύλλο4"/>
    </sheetNames>
    <sheetDataSet>
      <sheetData sheetId="0"/>
      <sheetData sheetId="1">
        <row r="8">
          <cell r="C8">
            <v>7415</v>
          </cell>
          <cell r="D8">
            <v>7428</v>
          </cell>
          <cell r="E8">
            <v>1.2</v>
          </cell>
          <cell r="F8">
            <v>4305</v>
          </cell>
          <cell r="G8">
            <v>2587</v>
          </cell>
          <cell r="H8">
            <v>358</v>
          </cell>
          <cell r="I8">
            <v>495</v>
          </cell>
          <cell r="J8">
            <v>33</v>
          </cell>
          <cell r="K8">
            <v>327</v>
          </cell>
          <cell r="L8">
            <v>136</v>
          </cell>
        </row>
        <row r="9">
          <cell r="C9">
            <v>7598</v>
          </cell>
          <cell r="D9">
            <v>7192</v>
          </cell>
          <cell r="E9">
            <v>1.5</v>
          </cell>
          <cell r="F9">
            <v>7103</v>
          </cell>
          <cell r="G9">
            <v>2605</v>
          </cell>
          <cell r="H9">
            <v>418</v>
          </cell>
          <cell r="I9">
            <v>360</v>
          </cell>
          <cell r="J9">
            <v>29</v>
          </cell>
          <cell r="K9">
            <v>219</v>
          </cell>
          <cell r="L9">
            <v>111</v>
          </cell>
        </row>
        <row r="10">
          <cell r="C10">
            <v>8112</v>
          </cell>
          <cell r="D10">
            <v>8150</v>
          </cell>
          <cell r="E10">
            <v>1.8</v>
          </cell>
          <cell r="F10">
            <v>9505</v>
          </cell>
          <cell r="G10">
            <v>2788</v>
          </cell>
          <cell r="H10">
            <v>421</v>
          </cell>
          <cell r="I10">
            <v>281</v>
          </cell>
          <cell r="J10">
            <v>76</v>
          </cell>
          <cell r="K10">
            <v>143</v>
          </cell>
          <cell r="L10">
            <v>62</v>
          </cell>
        </row>
        <row r="11">
          <cell r="C11">
            <v>6626</v>
          </cell>
          <cell r="D11">
            <v>6698</v>
          </cell>
          <cell r="E11">
            <v>1.5</v>
          </cell>
          <cell r="F11">
            <v>7106</v>
          </cell>
          <cell r="G11">
            <v>2356</v>
          </cell>
          <cell r="H11">
            <v>235</v>
          </cell>
          <cell r="I11">
            <v>410</v>
          </cell>
          <cell r="J11">
            <v>21</v>
          </cell>
          <cell r="K11">
            <v>180</v>
          </cell>
          <cell r="L11">
            <v>209</v>
          </cell>
        </row>
        <row r="12">
          <cell r="C12">
            <v>5730</v>
          </cell>
          <cell r="D12">
            <v>5900</v>
          </cell>
          <cell r="E12">
            <v>1.8</v>
          </cell>
          <cell r="F12">
            <v>10052</v>
          </cell>
          <cell r="G12">
            <v>1988</v>
          </cell>
          <cell r="H12">
            <v>265</v>
          </cell>
          <cell r="I12">
            <v>223</v>
          </cell>
          <cell r="J12">
            <v>58</v>
          </cell>
          <cell r="K12">
            <v>154</v>
          </cell>
          <cell r="L12">
            <v>11</v>
          </cell>
        </row>
        <row r="13">
          <cell r="C13">
            <v>3089</v>
          </cell>
          <cell r="D13">
            <v>3078</v>
          </cell>
          <cell r="E13">
            <v>2.1</v>
          </cell>
          <cell r="F13">
            <v>12513</v>
          </cell>
          <cell r="G13">
            <v>1058</v>
          </cell>
          <cell r="H13">
            <v>158</v>
          </cell>
          <cell r="I13">
            <v>123</v>
          </cell>
          <cell r="J13">
            <v>37</v>
          </cell>
          <cell r="K13">
            <v>58</v>
          </cell>
          <cell r="L13">
            <v>28</v>
          </cell>
        </row>
        <row r="14">
          <cell r="C14">
            <v>2950</v>
          </cell>
          <cell r="D14">
            <v>2980</v>
          </cell>
          <cell r="E14">
            <v>2.7</v>
          </cell>
          <cell r="F14">
            <v>19221</v>
          </cell>
          <cell r="G14">
            <v>825</v>
          </cell>
          <cell r="H14">
            <v>487</v>
          </cell>
          <cell r="I14">
            <v>99</v>
          </cell>
          <cell r="J14">
            <v>3</v>
          </cell>
          <cell r="K14">
            <v>65</v>
          </cell>
          <cell r="L14">
            <v>32</v>
          </cell>
        </row>
        <row r="15">
          <cell r="C15">
            <v>8655</v>
          </cell>
          <cell r="D15">
            <v>8522</v>
          </cell>
          <cell r="E15">
            <v>1.2</v>
          </cell>
          <cell r="F15">
            <v>4339</v>
          </cell>
          <cell r="G15">
            <v>2687</v>
          </cell>
          <cell r="H15">
            <v>987</v>
          </cell>
          <cell r="I15">
            <v>341</v>
          </cell>
          <cell r="J15">
            <v>78</v>
          </cell>
          <cell r="K15">
            <v>194</v>
          </cell>
          <cell r="L15">
            <v>68</v>
          </cell>
        </row>
        <row r="16">
          <cell r="C16">
            <v>7546</v>
          </cell>
          <cell r="D16">
            <v>7548</v>
          </cell>
          <cell r="E16">
            <v>0.8</v>
          </cell>
          <cell r="F16">
            <v>1305</v>
          </cell>
          <cell r="G16">
            <v>2350</v>
          </cell>
          <cell r="H16">
            <v>857</v>
          </cell>
          <cell r="I16">
            <v>503</v>
          </cell>
          <cell r="J16">
            <v>111</v>
          </cell>
          <cell r="K16">
            <v>342</v>
          </cell>
          <cell r="L16">
            <v>50</v>
          </cell>
        </row>
        <row r="17">
          <cell r="C17">
            <v>7901</v>
          </cell>
          <cell r="D17">
            <v>7896</v>
          </cell>
          <cell r="E17">
            <v>0.7</v>
          </cell>
          <cell r="F17">
            <v>1198</v>
          </cell>
          <cell r="G17">
            <v>2876</v>
          </cell>
          <cell r="H17">
            <v>125</v>
          </cell>
          <cell r="I17">
            <v>304</v>
          </cell>
          <cell r="J17">
            <v>88</v>
          </cell>
          <cell r="K17">
            <v>197</v>
          </cell>
          <cell r="L17">
            <v>18</v>
          </cell>
        </row>
        <row r="18">
          <cell r="C18">
            <v>6615</v>
          </cell>
          <cell r="D18">
            <v>6636</v>
          </cell>
          <cell r="E18">
            <v>1.5</v>
          </cell>
          <cell r="F18">
            <v>7211</v>
          </cell>
          <cell r="G18">
            <v>1986</v>
          </cell>
          <cell r="H18">
            <v>847</v>
          </cell>
          <cell r="I18">
            <v>272</v>
          </cell>
          <cell r="J18">
            <v>27</v>
          </cell>
          <cell r="K18">
            <v>218</v>
          </cell>
          <cell r="L18">
            <v>27</v>
          </cell>
        </row>
        <row r="19">
          <cell r="C19">
            <v>9731</v>
          </cell>
          <cell r="D19">
            <v>9800</v>
          </cell>
          <cell r="E19">
            <v>0.8</v>
          </cell>
          <cell r="F19">
            <v>1121</v>
          </cell>
          <cell r="G19">
            <v>2987</v>
          </cell>
          <cell r="H19">
            <v>759</v>
          </cell>
          <cell r="I19">
            <v>544</v>
          </cell>
          <cell r="J19">
            <v>125</v>
          </cell>
          <cell r="K19">
            <v>316</v>
          </cell>
          <cell r="L19">
            <v>103</v>
          </cell>
        </row>
        <row r="20">
          <cell r="C20">
            <v>5012</v>
          </cell>
          <cell r="D20">
            <v>5123</v>
          </cell>
          <cell r="E20">
            <v>1.8</v>
          </cell>
          <cell r="F20">
            <v>9083</v>
          </cell>
          <cell r="G20">
            <v>1578</v>
          </cell>
          <cell r="H20">
            <v>547</v>
          </cell>
          <cell r="I20">
            <v>209</v>
          </cell>
          <cell r="J20">
            <v>4</v>
          </cell>
          <cell r="K20">
            <v>146</v>
          </cell>
          <cell r="L20">
            <v>58</v>
          </cell>
        </row>
        <row r="21">
          <cell r="C21">
            <v>4021</v>
          </cell>
          <cell r="D21">
            <v>3895</v>
          </cell>
          <cell r="E21">
            <v>1.9</v>
          </cell>
          <cell r="F21">
            <v>11041</v>
          </cell>
          <cell r="G21">
            <v>1278</v>
          </cell>
          <cell r="H21">
            <v>389</v>
          </cell>
          <cell r="I21">
            <v>201</v>
          </cell>
          <cell r="J21">
            <v>50</v>
          </cell>
          <cell r="K21">
            <v>82</v>
          </cell>
          <cell r="L21">
            <v>68</v>
          </cell>
        </row>
        <row r="22">
          <cell r="C22">
            <v>3605</v>
          </cell>
          <cell r="D22">
            <v>3500</v>
          </cell>
          <cell r="E22">
            <v>1.9</v>
          </cell>
          <cell r="F22">
            <v>11051</v>
          </cell>
          <cell r="G22">
            <v>1089</v>
          </cell>
          <cell r="H22">
            <v>457</v>
          </cell>
          <cell r="I22">
            <v>127</v>
          </cell>
          <cell r="J22">
            <v>18</v>
          </cell>
          <cell r="K22">
            <v>74</v>
          </cell>
          <cell r="L22">
            <v>36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T36"/>
  <sheetViews>
    <sheetView topLeftCell="B6" workbookViewId="0">
      <selection activeCell="O27" sqref="L27:S28"/>
    </sheetView>
  </sheetViews>
  <sheetFormatPr defaultRowHeight="15"/>
  <sheetData>
    <row r="1" spans="2:20">
      <c r="B1" t="s">
        <v>94</v>
      </c>
      <c r="L1" t="s">
        <v>97</v>
      </c>
    </row>
    <row r="2" spans="2:20" ht="15.75" thickBot="1"/>
    <row r="3" spans="2:20" ht="16.5" thickTop="1" thickBot="1">
      <c r="B3" s="115" t="s">
        <v>0</v>
      </c>
      <c r="C3" s="115"/>
      <c r="D3" s="98" t="s">
        <v>1</v>
      </c>
      <c r="E3" s="98"/>
      <c r="F3" s="98"/>
      <c r="G3" s="98"/>
      <c r="H3" s="98"/>
      <c r="J3" s="1" t="s">
        <v>2</v>
      </c>
      <c r="L3" s="104" t="s">
        <v>96</v>
      </c>
      <c r="M3" s="105"/>
      <c r="N3" s="98" t="s">
        <v>1</v>
      </c>
      <c r="O3" s="98"/>
      <c r="P3" s="98"/>
      <c r="Q3" s="98"/>
      <c r="R3" s="98"/>
      <c r="T3" s="1" t="s">
        <v>2</v>
      </c>
    </row>
    <row r="4" spans="2:20" ht="16.5" thickTop="1" thickBot="1">
      <c r="B4" s="116"/>
      <c r="C4" s="116"/>
      <c r="D4" s="102"/>
      <c r="E4" s="102"/>
      <c r="F4" s="102"/>
      <c r="G4" s="102"/>
      <c r="H4" s="102"/>
      <c r="J4" s="2">
        <v>1000</v>
      </c>
      <c r="L4" s="106"/>
      <c r="M4" s="107"/>
      <c r="N4" s="102"/>
      <c r="O4" s="102"/>
      <c r="P4" s="102"/>
      <c r="Q4" s="102"/>
      <c r="R4" s="102"/>
      <c r="T4" s="2">
        <v>1500</v>
      </c>
    </row>
    <row r="5" spans="2:20" ht="16.5" thickTop="1" thickBot="1">
      <c r="B5" s="98" t="s">
        <v>3</v>
      </c>
      <c r="C5" s="99"/>
      <c r="D5" s="3"/>
      <c r="E5" s="4">
        <v>1</v>
      </c>
      <c r="F5" s="5">
        <v>2</v>
      </c>
      <c r="G5" s="6" t="s">
        <v>4</v>
      </c>
      <c r="H5" s="7" t="s">
        <v>5</v>
      </c>
      <c r="L5" s="98" t="s">
        <v>3</v>
      </c>
      <c r="M5" s="99"/>
      <c r="N5" s="3"/>
      <c r="O5" s="4">
        <v>1</v>
      </c>
      <c r="P5" s="5">
        <v>2</v>
      </c>
      <c r="Q5" s="6" t="s">
        <v>4</v>
      </c>
      <c r="R5" s="7" t="s">
        <v>5</v>
      </c>
    </row>
    <row r="6" spans="2:20" ht="15.75" thickTop="1">
      <c r="B6" s="100"/>
      <c r="C6" s="101"/>
      <c r="D6" s="8">
        <v>0</v>
      </c>
      <c r="E6" s="9">
        <v>0.27</v>
      </c>
      <c r="F6" s="10">
        <v>0.45</v>
      </c>
      <c r="G6" s="10">
        <v>0.52</v>
      </c>
      <c r="H6" s="11">
        <v>0.56999999999999995</v>
      </c>
      <c r="L6" s="100"/>
      <c r="M6" s="101"/>
      <c r="N6" s="8">
        <v>0</v>
      </c>
      <c r="O6" s="22">
        <v>0.05</v>
      </c>
      <c r="P6" s="30">
        <v>0.03</v>
      </c>
      <c r="Q6" s="30">
        <v>0.05</v>
      </c>
      <c r="R6" s="31">
        <v>0.02</v>
      </c>
    </row>
    <row r="7" spans="2:20">
      <c r="B7" s="100"/>
      <c r="C7" s="101"/>
      <c r="D7" s="8">
        <v>1</v>
      </c>
      <c r="E7" s="12">
        <v>0.46</v>
      </c>
      <c r="F7" s="13">
        <v>1.04</v>
      </c>
      <c r="G7" s="13">
        <v>1.31</v>
      </c>
      <c r="H7" s="14">
        <v>1.77</v>
      </c>
      <c r="L7" s="100"/>
      <c r="M7" s="101"/>
      <c r="N7" s="8">
        <v>1</v>
      </c>
      <c r="O7" s="19">
        <v>0.14000000000000001</v>
      </c>
      <c r="P7" s="13">
        <v>7.0000000000000007E-2</v>
      </c>
      <c r="Q7" s="13">
        <v>0.14000000000000001</v>
      </c>
      <c r="R7" s="14">
        <v>0.17</v>
      </c>
    </row>
    <row r="8" spans="2:20" ht="15.75" thickBot="1">
      <c r="B8" s="102"/>
      <c r="C8" s="103"/>
      <c r="D8" s="15" t="s">
        <v>6</v>
      </c>
      <c r="E8" s="16">
        <v>0.47</v>
      </c>
      <c r="F8" s="17">
        <v>1.07</v>
      </c>
      <c r="G8" s="17">
        <v>1.56</v>
      </c>
      <c r="H8" s="18">
        <v>2.17</v>
      </c>
      <c r="L8" s="102"/>
      <c r="M8" s="103"/>
      <c r="N8" s="15" t="s">
        <v>6</v>
      </c>
      <c r="O8" s="20">
        <v>0.01</v>
      </c>
      <c r="P8" s="17">
        <v>0.05</v>
      </c>
      <c r="Q8" s="17">
        <v>0.11</v>
      </c>
      <c r="R8" s="18">
        <v>0.16</v>
      </c>
    </row>
    <row r="9" spans="2:20" ht="15.75" thickTop="1"/>
    <row r="10" spans="2:20">
      <c r="B10" t="s">
        <v>95</v>
      </c>
    </row>
    <row r="11" spans="2:20" ht="15.75" thickBot="1"/>
    <row r="12" spans="2:20" ht="15.75" customHeight="1" thickTop="1">
      <c r="B12" s="113" t="s">
        <v>7</v>
      </c>
      <c r="C12" s="113"/>
      <c r="D12" s="98" t="s">
        <v>1</v>
      </c>
      <c r="E12" s="98"/>
      <c r="F12" s="98"/>
      <c r="G12" s="98"/>
      <c r="H12" s="98"/>
      <c r="L12" s="113" t="s">
        <v>8</v>
      </c>
      <c r="M12" s="113"/>
      <c r="N12" s="98" t="s">
        <v>1</v>
      </c>
      <c r="O12" s="98"/>
      <c r="P12" s="98"/>
      <c r="Q12" s="98"/>
      <c r="R12" s="98"/>
    </row>
    <row r="13" spans="2:20" ht="15.75" thickBot="1">
      <c r="B13" s="114"/>
      <c r="C13" s="114"/>
      <c r="D13" s="102"/>
      <c r="E13" s="102"/>
      <c r="F13" s="102"/>
      <c r="G13" s="102"/>
      <c r="H13" s="102"/>
      <c r="L13" s="114"/>
      <c r="M13" s="114"/>
      <c r="N13" s="102"/>
      <c r="O13" s="102"/>
      <c r="P13" s="102"/>
      <c r="Q13" s="102"/>
      <c r="R13" s="102"/>
    </row>
    <row r="14" spans="2:20" ht="16.5" thickTop="1" thickBot="1">
      <c r="B14" s="98" t="s">
        <v>3</v>
      </c>
      <c r="C14" s="99"/>
      <c r="D14" s="3"/>
      <c r="E14" s="4">
        <v>1</v>
      </c>
      <c r="F14" s="5">
        <v>2</v>
      </c>
      <c r="G14" s="6" t="s">
        <v>4</v>
      </c>
      <c r="H14" s="7" t="s">
        <v>5</v>
      </c>
      <c r="L14" s="98" t="s">
        <v>3</v>
      </c>
      <c r="M14" s="99"/>
      <c r="N14" s="3"/>
      <c r="O14" s="4">
        <v>1</v>
      </c>
      <c r="P14" s="5">
        <v>2</v>
      </c>
      <c r="Q14" s="6" t="s">
        <v>4</v>
      </c>
      <c r="R14" s="7" t="s">
        <v>5</v>
      </c>
    </row>
    <row r="15" spans="2:20" ht="15.75" thickTop="1">
      <c r="B15" s="100"/>
      <c r="C15" s="101"/>
      <c r="D15" s="8">
        <v>0</v>
      </c>
      <c r="E15" s="9">
        <v>0.12</v>
      </c>
      <c r="F15" s="10">
        <v>0.05</v>
      </c>
      <c r="G15" s="10">
        <v>0.1</v>
      </c>
      <c r="H15" s="11">
        <v>0.05</v>
      </c>
      <c r="L15" s="100"/>
      <c r="M15" s="101"/>
      <c r="N15" s="8">
        <v>0</v>
      </c>
      <c r="O15" s="22">
        <f>O6*$T$4</f>
        <v>75</v>
      </c>
      <c r="P15" s="30">
        <f t="shared" ref="P15:R15" si="0">P6*$T$4</f>
        <v>45</v>
      </c>
      <c r="Q15" s="30">
        <f t="shared" si="0"/>
        <v>75</v>
      </c>
      <c r="R15" s="31">
        <f t="shared" si="0"/>
        <v>30</v>
      </c>
    </row>
    <row r="16" spans="2:20">
      <c r="B16" s="100"/>
      <c r="C16" s="101"/>
      <c r="D16" s="8">
        <v>1</v>
      </c>
      <c r="E16" s="19">
        <v>7.0000000000000007E-2</v>
      </c>
      <c r="F16" s="13">
        <v>0.05</v>
      </c>
      <c r="G16" s="13">
        <v>0.1</v>
      </c>
      <c r="H16" s="14">
        <v>0.15</v>
      </c>
      <c r="L16" s="100"/>
      <c r="M16" s="101"/>
      <c r="N16" s="8">
        <v>1</v>
      </c>
      <c r="O16" s="19">
        <f t="shared" ref="O16:R16" si="1">O7*$T$4</f>
        <v>210.00000000000003</v>
      </c>
      <c r="P16" s="13">
        <f t="shared" si="1"/>
        <v>105.00000000000001</v>
      </c>
      <c r="Q16" s="13">
        <f t="shared" si="1"/>
        <v>210.00000000000003</v>
      </c>
      <c r="R16" s="14">
        <f t="shared" si="1"/>
        <v>255.00000000000003</v>
      </c>
    </row>
    <row r="17" spans="2:19" ht="15.75" thickBot="1">
      <c r="B17" s="102"/>
      <c r="C17" s="103"/>
      <c r="D17" s="15" t="s">
        <v>6</v>
      </c>
      <c r="E17" s="20">
        <v>0.01</v>
      </c>
      <c r="F17" s="21">
        <v>0.05</v>
      </c>
      <c r="G17" s="21">
        <v>0.1</v>
      </c>
      <c r="H17" s="18">
        <v>0.15</v>
      </c>
      <c r="L17" s="102"/>
      <c r="M17" s="103"/>
      <c r="N17" s="15" t="s">
        <v>6</v>
      </c>
      <c r="O17" s="20">
        <f t="shared" ref="O17:R17" si="2">O8*$T$4</f>
        <v>15</v>
      </c>
      <c r="P17" s="17">
        <f t="shared" si="2"/>
        <v>75</v>
      </c>
      <c r="Q17" s="17">
        <f t="shared" si="2"/>
        <v>165</v>
      </c>
      <c r="R17" s="18">
        <f t="shared" si="2"/>
        <v>240</v>
      </c>
    </row>
    <row r="18" spans="2:19" ht="15.75" thickTop="1"/>
    <row r="19" spans="2:19" ht="15.75" thickBot="1"/>
    <row r="20" spans="2:19" ht="15.75" customHeight="1" thickTop="1">
      <c r="B20" s="113" t="s">
        <v>8</v>
      </c>
      <c r="C20" s="113"/>
      <c r="D20" s="98" t="s">
        <v>1</v>
      </c>
      <c r="E20" s="98"/>
      <c r="F20" s="98"/>
      <c r="G20" s="98"/>
      <c r="H20" s="98"/>
      <c r="L20" s="104" t="s">
        <v>9</v>
      </c>
      <c r="M20" s="105"/>
      <c r="N20" s="99" t="s">
        <v>1</v>
      </c>
      <c r="O20" s="108"/>
      <c r="P20" s="108"/>
      <c r="Q20" s="108"/>
      <c r="R20" s="109"/>
    </row>
    <row r="21" spans="2:19" ht="15.75" thickBot="1">
      <c r="B21" s="114"/>
      <c r="C21" s="114"/>
      <c r="D21" s="102"/>
      <c r="E21" s="102"/>
      <c r="F21" s="102"/>
      <c r="G21" s="102"/>
      <c r="H21" s="102"/>
      <c r="L21" s="106"/>
      <c r="M21" s="107"/>
      <c r="N21" s="103"/>
      <c r="O21" s="110"/>
      <c r="P21" s="110"/>
      <c r="Q21" s="110"/>
      <c r="R21" s="111"/>
    </row>
    <row r="22" spans="2:19" ht="16.5" thickTop="1" thickBot="1">
      <c r="B22" s="98" t="s">
        <v>3</v>
      </c>
      <c r="C22" s="99"/>
      <c r="D22" s="3"/>
      <c r="E22" s="4">
        <v>1</v>
      </c>
      <c r="F22" s="5">
        <v>2</v>
      </c>
      <c r="G22" s="6" t="s">
        <v>4</v>
      </c>
      <c r="H22" s="7" t="s">
        <v>5</v>
      </c>
      <c r="L22" s="99" t="s">
        <v>3</v>
      </c>
      <c r="M22" s="109"/>
      <c r="N22" s="3"/>
      <c r="O22" s="4">
        <v>1</v>
      </c>
      <c r="P22" s="5">
        <v>2</v>
      </c>
      <c r="Q22" s="6" t="s">
        <v>4</v>
      </c>
      <c r="R22" s="7" t="s">
        <v>5</v>
      </c>
    </row>
    <row r="23" spans="2:19" ht="15.75" thickTop="1">
      <c r="B23" s="100"/>
      <c r="C23" s="101"/>
      <c r="D23" s="8">
        <v>0</v>
      </c>
      <c r="E23" s="22">
        <f>$J$4*E15</f>
        <v>120</v>
      </c>
      <c r="F23" s="23">
        <f t="shared" ref="F23:H24" si="3">$J$4*F15</f>
        <v>50</v>
      </c>
      <c r="G23" s="23">
        <f t="shared" si="3"/>
        <v>100</v>
      </c>
      <c r="H23" s="24">
        <f t="shared" si="3"/>
        <v>50</v>
      </c>
      <c r="L23" s="101"/>
      <c r="M23" s="112"/>
      <c r="N23" s="8">
        <v>0</v>
      </c>
      <c r="O23" s="70">
        <f>O15*E6</f>
        <v>20.25</v>
      </c>
      <c r="P23" s="71">
        <f t="shared" ref="P23:R23" si="4">P15*F6</f>
        <v>20.25</v>
      </c>
      <c r="Q23" s="71">
        <f t="shared" si="4"/>
        <v>39</v>
      </c>
      <c r="R23" s="72">
        <f t="shared" si="4"/>
        <v>17.099999999999998</v>
      </c>
    </row>
    <row r="24" spans="2:19">
      <c r="B24" s="100"/>
      <c r="C24" s="101"/>
      <c r="D24" s="8">
        <v>1</v>
      </c>
      <c r="E24" s="25">
        <f>$J$4*E16</f>
        <v>70</v>
      </c>
      <c r="F24" s="9">
        <f>$J$4*F16</f>
        <v>50</v>
      </c>
      <c r="G24" s="9">
        <f t="shared" si="3"/>
        <v>100</v>
      </c>
      <c r="H24" s="26">
        <f t="shared" si="3"/>
        <v>150</v>
      </c>
      <c r="L24" s="101"/>
      <c r="M24" s="112"/>
      <c r="N24" s="8">
        <v>1</v>
      </c>
      <c r="O24" s="73">
        <f>O16*E7</f>
        <v>96.600000000000023</v>
      </c>
      <c r="P24" s="74">
        <f t="shared" ref="P24:P25" si="5">P16*F7</f>
        <v>109.20000000000002</v>
      </c>
      <c r="Q24" s="74">
        <f t="shared" ref="Q24:Q25" si="6">Q16*G7</f>
        <v>275.10000000000002</v>
      </c>
      <c r="R24" s="75">
        <f t="shared" ref="R24:R25" si="7">R16*H7</f>
        <v>451.35000000000008</v>
      </c>
    </row>
    <row r="25" spans="2:19" ht="15.75" thickBot="1">
      <c r="B25" s="102"/>
      <c r="C25" s="103"/>
      <c r="D25" s="15" t="s">
        <v>6</v>
      </c>
      <c r="E25" s="27">
        <f t="shared" ref="E25:H25" si="8">$J$4*E17</f>
        <v>10</v>
      </c>
      <c r="F25" s="28">
        <f t="shared" si="8"/>
        <v>50</v>
      </c>
      <c r="G25" s="28">
        <f t="shared" si="8"/>
        <v>100</v>
      </c>
      <c r="H25" s="29">
        <f t="shared" si="8"/>
        <v>150</v>
      </c>
      <c r="L25" s="103"/>
      <c r="M25" s="111"/>
      <c r="N25" s="15" t="s">
        <v>6</v>
      </c>
      <c r="O25" s="76">
        <f>O17*E8</f>
        <v>7.05</v>
      </c>
      <c r="P25" s="77">
        <f t="shared" si="5"/>
        <v>80.25</v>
      </c>
      <c r="Q25" s="77">
        <f t="shared" si="6"/>
        <v>257.40000000000003</v>
      </c>
      <c r="R25" s="78">
        <f t="shared" si="7"/>
        <v>520.79999999999995</v>
      </c>
    </row>
    <row r="26" spans="2:19" ht="15.75" thickTop="1"/>
    <row r="27" spans="2:19" ht="15.75" thickBot="1">
      <c r="O27" s="97" t="s">
        <v>10</v>
      </c>
      <c r="P27" s="97"/>
      <c r="Q27" s="97"/>
      <c r="R27" s="97"/>
      <c r="S27" s="32">
        <f>SUM(O23:R25)</f>
        <v>1894.3500000000001</v>
      </c>
    </row>
    <row r="28" spans="2:19" ht="15.75" thickTop="1">
      <c r="B28" s="104" t="s">
        <v>9</v>
      </c>
      <c r="C28" s="105"/>
      <c r="D28" s="98" t="s">
        <v>1</v>
      </c>
      <c r="E28" s="98"/>
      <c r="F28" s="98"/>
      <c r="G28" s="98"/>
      <c r="H28" s="98"/>
      <c r="L28" s="97" t="s">
        <v>11</v>
      </c>
      <c r="M28" s="97"/>
      <c r="N28" s="97"/>
      <c r="O28" s="97"/>
      <c r="P28" s="97"/>
      <c r="Q28" s="97"/>
      <c r="R28" s="97"/>
      <c r="S28">
        <f>S27/T4</f>
        <v>1.2629000000000001</v>
      </c>
    </row>
    <row r="29" spans="2:19" ht="15.75" thickBot="1">
      <c r="B29" s="106"/>
      <c r="C29" s="107"/>
      <c r="D29" s="102"/>
      <c r="E29" s="102"/>
      <c r="F29" s="102"/>
      <c r="G29" s="102"/>
      <c r="H29" s="102"/>
    </row>
    <row r="30" spans="2:19" ht="16.5" thickTop="1" thickBot="1">
      <c r="B30" s="98" t="s">
        <v>3</v>
      </c>
      <c r="C30" s="99"/>
      <c r="D30" s="3"/>
      <c r="E30" s="4">
        <v>1</v>
      </c>
      <c r="F30" s="5">
        <v>2</v>
      </c>
      <c r="G30" s="6" t="s">
        <v>4</v>
      </c>
      <c r="H30" s="7" t="s">
        <v>5</v>
      </c>
    </row>
    <row r="31" spans="2:19" ht="15.75" thickTop="1">
      <c r="B31" s="100"/>
      <c r="C31" s="101"/>
      <c r="D31" s="8">
        <v>0</v>
      </c>
      <c r="E31" s="22">
        <f>E23*E6</f>
        <v>32.400000000000006</v>
      </c>
      <c r="F31" s="30">
        <f t="shared" ref="F31:H31" si="9">F23*F6</f>
        <v>22.5</v>
      </c>
      <c r="G31" s="30">
        <f t="shared" si="9"/>
        <v>52</v>
      </c>
      <c r="H31" s="31">
        <f t="shared" si="9"/>
        <v>28.499999999999996</v>
      </c>
    </row>
    <row r="32" spans="2:19">
      <c r="B32" s="100"/>
      <c r="C32" s="101"/>
      <c r="D32" s="8">
        <v>1</v>
      </c>
      <c r="E32" s="19">
        <f t="shared" ref="E32:H33" si="10">E24*E7</f>
        <v>32.200000000000003</v>
      </c>
      <c r="F32" s="13">
        <f t="shared" si="10"/>
        <v>52</v>
      </c>
      <c r="G32" s="13">
        <f t="shared" si="10"/>
        <v>131</v>
      </c>
      <c r="H32" s="14">
        <f t="shared" si="10"/>
        <v>265.5</v>
      </c>
    </row>
    <row r="33" spans="2:9" ht="15.75" thickBot="1">
      <c r="B33" s="102"/>
      <c r="C33" s="103"/>
      <c r="D33" s="15" t="s">
        <v>6</v>
      </c>
      <c r="E33" s="20">
        <f t="shared" si="10"/>
        <v>4.6999999999999993</v>
      </c>
      <c r="F33" s="17">
        <f t="shared" si="10"/>
        <v>53.5</v>
      </c>
      <c r="G33" s="17">
        <f t="shared" si="10"/>
        <v>156</v>
      </c>
      <c r="H33" s="18">
        <f t="shared" si="10"/>
        <v>325.5</v>
      </c>
    </row>
    <row r="34" spans="2:9" ht="15.75" thickTop="1"/>
    <row r="35" spans="2:9">
      <c r="E35" s="97" t="s">
        <v>10</v>
      </c>
      <c r="F35" s="97"/>
      <c r="G35" s="97"/>
      <c r="H35" s="97"/>
      <c r="I35" s="32">
        <f>SUM(E31:H33)</f>
        <v>1155.8000000000002</v>
      </c>
    </row>
    <row r="36" spans="2:9">
      <c r="B36" s="97" t="s">
        <v>11</v>
      </c>
      <c r="C36" s="97"/>
      <c r="D36" s="97"/>
      <c r="E36" s="97"/>
      <c r="F36" s="97"/>
      <c r="G36" s="97"/>
      <c r="H36" s="97"/>
      <c r="I36">
        <f>I35/J4</f>
        <v>1.1558000000000002</v>
      </c>
    </row>
  </sheetData>
  <mergeCells count="25">
    <mergeCell ref="E35:H35"/>
    <mergeCell ref="B36:H36"/>
    <mergeCell ref="B20:C21"/>
    <mergeCell ref="D20:H21"/>
    <mergeCell ref="B22:C25"/>
    <mergeCell ref="B28:C29"/>
    <mergeCell ref="D28:H29"/>
    <mergeCell ref="B30:C33"/>
    <mergeCell ref="B14:C17"/>
    <mergeCell ref="B3:C4"/>
    <mergeCell ref="D3:H4"/>
    <mergeCell ref="B5:C8"/>
    <mergeCell ref="B12:C13"/>
    <mergeCell ref="D12:H13"/>
    <mergeCell ref="L3:M4"/>
    <mergeCell ref="N3:R4"/>
    <mergeCell ref="L5:M8"/>
    <mergeCell ref="L12:M13"/>
    <mergeCell ref="N12:R13"/>
    <mergeCell ref="L28:R28"/>
    <mergeCell ref="L14:M17"/>
    <mergeCell ref="L20:M21"/>
    <mergeCell ref="N20:R21"/>
    <mergeCell ref="L22:M25"/>
    <mergeCell ref="O27:R2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C1:D35"/>
  <sheetViews>
    <sheetView topLeftCell="A10" workbookViewId="0">
      <selection activeCell="H24" sqref="H24"/>
    </sheetView>
  </sheetViews>
  <sheetFormatPr defaultRowHeight="15"/>
  <sheetData>
    <row r="1" spans="3:4" ht="15.75" thickBot="1"/>
    <row r="2" spans="3:4" ht="16.5" thickTop="1" thickBot="1">
      <c r="C2" s="34" t="s">
        <v>85</v>
      </c>
      <c r="D2" s="96" t="s">
        <v>88</v>
      </c>
    </row>
    <row r="3" spans="3:4" ht="15.75" thickTop="1">
      <c r="C3" s="30">
        <v>8.367532416861831</v>
      </c>
      <c r="D3">
        <v>6.2045577625686903</v>
      </c>
    </row>
    <row r="4" spans="3:4">
      <c r="C4" s="13">
        <v>8.8682725089978103</v>
      </c>
      <c r="D4">
        <v>5.8861040314501558</v>
      </c>
    </row>
    <row r="5" spans="3:4">
      <c r="C5" s="13">
        <v>9.1595732549225293</v>
      </c>
      <c r="D5">
        <v>5.6383546693337454</v>
      </c>
    </row>
    <row r="6" spans="3:4">
      <c r="C6" s="13">
        <v>8.8686947765809716</v>
      </c>
      <c r="D6">
        <v>6.0161571596983539</v>
      </c>
    </row>
    <row r="7" spans="3:4">
      <c r="C7" s="13">
        <v>9.215526898663482</v>
      </c>
      <c r="D7">
        <v>5.4071717714601188</v>
      </c>
    </row>
    <row r="8" spans="3:4">
      <c r="C8" s="13">
        <v>9.4345233828650557</v>
      </c>
      <c r="D8">
        <v>4.8121843553724171</v>
      </c>
    </row>
    <row r="9" spans="3:4">
      <c r="C9" s="13">
        <v>9.8637587103071311</v>
      </c>
      <c r="D9">
        <v>4.5951198501345898</v>
      </c>
    </row>
    <row r="10" spans="3:4">
      <c r="C10" s="13">
        <v>8.3753991857983507</v>
      </c>
      <c r="D10">
        <v>5.8318824772835169</v>
      </c>
    </row>
    <row r="11" spans="3:4">
      <c r="C11" s="13">
        <v>7.1739583197567942</v>
      </c>
      <c r="D11">
        <v>6.2205901700997392</v>
      </c>
    </row>
    <row r="12" spans="3:4">
      <c r="C12" s="13">
        <v>7.0884087786753947</v>
      </c>
      <c r="D12">
        <v>5.7170277014062219</v>
      </c>
    </row>
    <row r="13" spans="3:4">
      <c r="C13" s="13">
        <v>8.8833629169167594</v>
      </c>
      <c r="D13">
        <v>5.6058020662959978</v>
      </c>
    </row>
    <row r="14" spans="3:4">
      <c r="C14" s="13">
        <v>7.02197642307216</v>
      </c>
      <c r="D14">
        <v>6.2989492468559423</v>
      </c>
    </row>
    <row r="15" spans="3:4">
      <c r="C15" s="13">
        <v>9.1141598135022139</v>
      </c>
      <c r="D15">
        <v>5.3423342519648109</v>
      </c>
    </row>
    <row r="16" spans="3:4">
      <c r="C16" s="13">
        <v>9.3093708954391374</v>
      </c>
      <c r="D16">
        <v>5.3033049080590757</v>
      </c>
    </row>
    <row r="17" spans="3:4" ht="15.75" thickBot="1">
      <c r="C17" s="17">
        <v>9.3102762005887829</v>
      </c>
      <c r="D17">
        <v>4.8441870864585912</v>
      </c>
    </row>
    <row r="18" spans="3:4" ht="16.5" thickTop="1" thickBot="1"/>
    <row r="19" spans="3:4" ht="16.5" thickTop="1" thickBot="1">
      <c r="C19" s="34" t="s">
        <v>85</v>
      </c>
      <c r="D19" s="34" t="s">
        <v>90</v>
      </c>
    </row>
    <row r="20" spans="3:4" ht="15.75" thickTop="1">
      <c r="C20" s="30">
        <v>8.367532416861831</v>
      </c>
      <c r="D20" s="30">
        <v>5.7899601708972535</v>
      </c>
    </row>
    <row r="21" spans="3:4">
      <c r="C21" s="13">
        <v>8.8682725089978103</v>
      </c>
      <c r="D21" s="13">
        <v>5.389071729816501</v>
      </c>
    </row>
    <row r="22" spans="3:4">
      <c r="C22" s="13">
        <v>9.1595732549225293</v>
      </c>
      <c r="D22" s="13">
        <v>4.962844630259907</v>
      </c>
    </row>
    <row r="23" spans="3:4">
      <c r="C23" s="13">
        <v>8.8686947765809716</v>
      </c>
      <c r="D23" s="13">
        <v>5.1929568508902104</v>
      </c>
    </row>
    <row r="24" spans="3:4">
      <c r="C24" s="13">
        <v>9.215526898663482</v>
      </c>
      <c r="D24" s="13">
        <v>5.0369526024136295</v>
      </c>
    </row>
    <row r="25" spans="3:4">
      <c r="C25" s="13">
        <v>9.4345233828650557</v>
      </c>
      <c r="D25" s="13">
        <v>4.0604430105464191</v>
      </c>
    </row>
    <row r="26" spans="3:4">
      <c r="C26" s="13">
        <v>9.8637587103071311</v>
      </c>
      <c r="D26" s="13">
        <v>4.1743872698956368</v>
      </c>
    </row>
    <row r="27" spans="3:4">
      <c r="C27" s="13">
        <v>8.3753991857983507</v>
      </c>
      <c r="D27" s="13">
        <v>5.2678581590633282</v>
      </c>
    </row>
    <row r="28" spans="3:4">
      <c r="C28" s="13">
        <v>7.1739583197567942</v>
      </c>
      <c r="D28" s="13">
        <v>5.8348107370626048</v>
      </c>
    </row>
    <row r="29" spans="3:4">
      <c r="C29" s="13">
        <v>7.0884087786753947</v>
      </c>
      <c r="D29" s="13">
        <v>5.2832037287379885</v>
      </c>
    </row>
    <row r="30" spans="3:4">
      <c r="C30" s="13">
        <v>8.8833629169167594</v>
      </c>
      <c r="D30" s="13">
        <v>5.3844950627890888</v>
      </c>
    </row>
    <row r="31" spans="3:4">
      <c r="C31" s="13">
        <v>7.02197642307216</v>
      </c>
      <c r="D31" s="13">
        <v>5.7557422135869123</v>
      </c>
    </row>
    <row r="32" spans="3:4">
      <c r="C32" s="13">
        <v>9.1141598135022139</v>
      </c>
      <c r="D32" s="13">
        <v>4.9836066217083363</v>
      </c>
    </row>
    <row r="33" spans="3:4">
      <c r="C33" s="13">
        <v>9.3093708954391374</v>
      </c>
      <c r="D33" s="13">
        <v>4.4067192472642533</v>
      </c>
    </row>
    <row r="34" spans="3:4" ht="15.75" thickBot="1">
      <c r="C34" s="17">
        <v>9.3102762005887829</v>
      </c>
      <c r="D34" s="17">
        <v>4.3040650932041702</v>
      </c>
    </row>
    <row r="35" spans="3:4" ht="15.75" thickTop="1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1:N58"/>
  <sheetViews>
    <sheetView topLeftCell="A10" workbookViewId="0">
      <selection activeCell="G33" sqref="G33"/>
    </sheetView>
  </sheetViews>
  <sheetFormatPr defaultRowHeight="15"/>
  <cols>
    <col min="3" max="3" width="9.7109375" customWidth="1"/>
    <col min="7" max="7" width="9.42578125" customWidth="1"/>
    <col min="9" max="9" width="11.7109375" customWidth="1"/>
  </cols>
  <sheetData>
    <row r="1" spans="2:14">
      <c r="N1" t="s">
        <v>35</v>
      </c>
    </row>
    <row r="2" spans="2:14" ht="15.75" thickBot="1">
      <c r="N2" t="s">
        <v>33</v>
      </c>
    </row>
    <row r="3" spans="2:14" ht="16.5" thickTop="1" thickBot="1">
      <c r="B3" s="118" t="s">
        <v>22</v>
      </c>
      <c r="C3" s="117" t="s">
        <v>23</v>
      </c>
      <c r="D3" s="117" t="s">
        <v>24</v>
      </c>
      <c r="E3" s="117" t="s">
        <v>25</v>
      </c>
      <c r="F3" s="117" t="s">
        <v>26</v>
      </c>
      <c r="G3" s="117" t="s">
        <v>27</v>
      </c>
      <c r="H3" s="117" t="s">
        <v>28</v>
      </c>
      <c r="I3" s="117" t="s">
        <v>29</v>
      </c>
      <c r="J3" s="117" t="s">
        <v>30</v>
      </c>
      <c r="K3" s="117" t="s">
        <v>31</v>
      </c>
      <c r="L3" s="117" t="s">
        <v>32</v>
      </c>
    </row>
    <row r="4" spans="2:14" ht="16.5" thickTop="1" thickBot="1">
      <c r="B4" s="118"/>
      <c r="C4" s="117"/>
      <c r="D4" s="117"/>
      <c r="E4" s="117"/>
      <c r="F4" s="117"/>
      <c r="G4" s="117"/>
      <c r="H4" s="117"/>
      <c r="I4" s="117"/>
      <c r="J4" s="117"/>
      <c r="K4" s="117"/>
      <c r="L4" s="117"/>
    </row>
    <row r="5" spans="2:14" ht="16.5" thickTop="1" thickBot="1">
      <c r="B5" s="33"/>
      <c r="C5" s="34" t="s">
        <v>12</v>
      </c>
      <c r="D5" s="34" t="s">
        <v>13</v>
      </c>
      <c r="E5" s="34" t="s">
        <v>14</v>
      </c>
      <c r="F5" s="34" t="s">
        <v>15</v>
      </c>
      <c r="G5" s="34" t="s">
        <v>16</v>
      </c>
      <c r="H5" s="34" t="s">
        <v>17</v>
      </c>
      <c r="I5" s="34" t="s">
        <v>18</v>
      </c>
      <c r="J5" s="34" t="s">
        <v>19</v>
      </c>
      <c r="K5" s="34" t="s">
        <v>20</v>
      </c>
      <c r="L5" s="34" t="s">
        <v>21</v>
      </c>
    </row>
    <row r="6" spans="2:14" ht="16.5" thickTop="1" thickBot="1">
      <c r="B6" s="34">
        <v>1</v>
      </c>
      <c r="C6" s="22">
        <v>7415</v>
      </c>
      <c r="D6" s="30">
        <v>7428</v>
      </c>
      <c r="E6" s="30">
        <v>1.2</v>
      </c>
      <c r="F6" s="30">
        <v>4305</v>
      </c>
      <c r="G6" s="30">
        <v>2587</v>
      </c>
      <c r="H6" s="30">
        <v>358</v>
      </c>
      <c r="I6" s="30">
        <v>495</v>
      </c>
      <c r="J6" s="30">
        <v>33</v>
      </c>
      <c r="K6" s="30">
        <v>327</v>
      </c>
      <c r="L6" s="31">
        <v>136</v>
      </c>
    </row>
    <row r="7" spans="2:14" ht="16.5" thickTop="1" thickBot="1">
      <c r="B7" s="34">
        <v>2</v>
      </c>
      <c r="C7" s="19">
        <v>7598</v>
      </c>
      <c r="D7" s="13">
        <v>7192</v>
      </c>
      <c r="E7" s="13">
        <v>1.5</v>
      </c>
      <c r="F7" s="13">
        <v>7103</v>
      </c>
      <c r="G7" s="13">
        <v>2605</v>
      </c>
      <c r="H7" s="13">
        <v>418</v>
      </c>
      <c r="I7" s="13">
        <v>360</v>
      </c>
      <c r="J7" s="13">
        <v>29</v>
      </c>
      <c r="K7" s="13">
        <v>219</v>
      </c>
      <c r="L7" s="14">
        <v>111</v>
      </c>
    </row>
    <row r="8" spans="2:14" ht="16.5" thickTop="1" thickBot="1">
      <c r="B8" s="34">
        <v>3</v>
      </c>
      <c r="C8" s="19">
        <v>8112</v>
      </c>
      <c r="D8" s="13">
        <v>8150</v>
      </c>
      <c r="E8" s="13">
        <v>1.8</v>
      </c>
      <c r="F8" s="13">
        <v>9505</v>
      </c>
      <c r="G8" s="13">
        <v>2788</v>
      </c>
      <c r="H8" s="13">
        <v>421</v>
      </c>
      <c r="I8" s="13">
        <v>281</v>
      </c>
      <c r="J8" s="13">
        <v>76</v>
      </c>
      <c r="K8" s="13">
        <v>143</v>
      </c>
      <c r="L8" s="14">
        <v>62</v>
      </c>
    </row>
    <row r="9" spans="2:14" ht="16.5" thickTop="1" thickBot="1">
      <c r="B9" s="34">
        <v>4</v>
      </c>
      <c r="C9" s="19">
        <v>6626</v>
      </c>
      <c r="D9" s="13">
        <v>6698</v>
      </c>
      <c r="E9" s="13">
        <v>1.5</v>
      </c>
      <c r="F9" s="13">
        <v>7106</v>
      </c>
      <c r="G9" s="13">
        <v>2356</v>
      </c>
      <c r="H9" s="13">
        <v>235</v>
      </c>
      <c r="I9" s="13">
        <v>410</v>
      </c>
      <c r="J9" s="13">
        <v>21</v>
      </c>
      <c r="K9" s="13">
        <v>180</v>
      </c>
      <c r="L9" s="14">
        <v>209</v>
      </c>
    </row>
    <row r="10" spans="2:14" ht="16.5" thickTop="1" thickBot="1">
      <c r="B10" s="34">
        <v>5</v>
      </c>
      <c r="C10" s="19">
        <v>5730</v>
      </c>
      <c r="D10" s="13">
        <v>5900</v>
      </c>
      <c r="E10" s="13">
        <v>1.8</v>
      </c>
      <c r="F10" s="13">
        <v>10052</v>
      </c>
      <c r="G10" s="13">
        <v>1988</v>
      </c>
      <c r="H10" s="13">
        <v>265</v>
      </c>
      <c r="I10" s="13">
        <v>223</v>
      </c>
      <c r="J10" s="13">
        <v>58</v>
      </c>
      <c r="K10" s="13">
        <v>154</v>
      </c>
      <c r="L10" s="14">
        <v>11</v>
      </c>
    </row>
    <row r="11" spans="2:14" ht="16.5" thickTop="1" thickBot="1">
      <c r="B11" s="34">
        <v>6</v>
      </c>
      <c r="C11" s="19">
        <v>3089</v>
      </c>
      <c r="D11" s="13">
        <v>3078</v>
      </c>
      <c r="E11" s="13">
        <v>2.1</v>
      </c>
      <c r="F11" s="13">
        <v>12513</v>
      </c>
      <c r="G11" s="13">
        <v>1058</v>
      </c>
      <c r="H11" s="13">
        <v>158</v>
      </c>
      <c r="I11" s="13">
        <v>123</v>
      </c>
      <c r="J11" s="13">
        <v>37</v>
      </c>
      <c r="K11" s="13">
        <v>58</v>
      </c>
      <c r="L11" s="14">
        <v>28</v>
      </c>
    </row>
    <row r="12" spans="2:14" ht="16.5" thickTop="1" thickBot="1">
      <c r="B12" s="34">
        <v>7</v>
      </c>
      <c r="C12" s="19">
        <v>2950</v>
      </c>
      <c r="D12" s="13">
        <v>2980</v>
      </c>
      <c r="E12" s="13">
        <v>2.7</v>
      </c>
      <c r="F12" s="13">
        <v>19221</v>
      </c>
      <c r="G12" s="13">
        <v>825</v>
      </c>
      <c r="H12" s="13">
        <v>487</v>
      </c>
      <c r="I12" s="13">
        <v>99</v>
      </c>
      <c r="J12" s="13">
        <v>3</v>
      </c>
      <c r="K12" s="13">
        <v>65</v>
      </c>
      <c r="L12" s="14">
        <v>32</v>
      </c>
    </row>
    <row r="13" spans="2:14" ht="16.5" thickTop="1" thickBot="1">
      <c r="B13" s="34">
        <v>8</v>
      </c>
      <c r="C13" s="19">
        <v>8655</v>
      </c>
      <c r="D13" s="13">
        <v>8522</v>
      </c>
      <c r="E13" s="13">
        <v>1.2</v>
      </c>
      <c r="F13" s="13">
        <v>4339</v>
      </c>
      <c r="G13" s="13">
        <v>2687</v>
      </c>
      <c r="H13" s="13">
        <v>987</v>
      </c>
      <c r="I13" s="13">
        <v>341</v>
      </c>
      <c r="J13" s="13">
        <v>78</v>
      </c>
      <c r="K13" s="13">
        <v>194</v>
      </c>
      <c r="L13" s="14">
        <v>68</v>
      </c>
    </row>
    <row r="14" spans="2:14" ht="16.5" thickTop="1" thickBot="1">
      <c r="B14" s="34">
        <v>9</v>
      </c>
      <c r="C14" s="19">
        <v>7546</v>
      </c>
      <c r="D14" s="13">
        <v>7548</v>
      </c>
      <c r="E14" s="13">
        <v>0.8</v>
      </c>
      <c r="F14" s="13">
        <v>1305</v>
      </c>
      <c r="G14" s="13">
        <v>2350</v>
      </c>
      <c r="H14" s="13">
        <v>857</v>
      </c>
      <c r="I14" s="13">
        <v>503</v>
      </c>
      <c r="J14" s="13">
        <v>111</v>
      </c>
      <c r="K14" s="13">
        <v>342</v>
      </c>
      <c r="L14" s="14">
        <v>50</v>
      </c>
    </row>
    <row r="15" spans="2:14" ht="16.5" thickTop="1" thickBot="1">
      <c r="B15" s="34">
        <v>10</v>
      </c>
      <c r="C15" s="19">
        <v>7901</v>
      </c>
      <c r="D15" s="13">
        <v>7896</v>
      </c>
      <c r="E15" s="13">
        <v>0.7</v>
      </c>
      <c r="F15" s="13">
        <v>1198</v>
      </c>
      <c r="G15" s="13">
        <v>2876</v>
      </c>
      <c r="H15" s="13">
        <v>125</v>
      </c>
      <c r="I15" s="13">
        <v>304</v>
      </c>
      <c r="J15" s="13">
        <v>88</v>
      </c>
      <c r="K15" s="13">
        <v>197</v>
      </c>
      <c r="L15" s="14">
        <v>18</v>
      </c>
    </row>
    <row r="16" spans="2:14" ht="16.5" thickTop="1" thickBot="1">
      <c r="B16" s="34">
        <v>11</v>
      </c>
      <c r="C16" s="19">
        <v>6615</v>
      </c>
      <c r="D16" s="13">
        <v>6636</v>
      </c>
      <c r="E16" s="13">
        <v>1.5</v>
      </c>
      <c r="F16" s="13">
        <v>7211</v>
      </c>
      <c r="G16" s="13">
        <v>1986</v>
      </c>
      <c r="H16" s="13">
        <v>847</v>
      </c>
      <c r="I16" s="13">
        <v>272</v>
      </c>
      <c r="J16" s="13">
        <v>27</v>
      </c>
      <c r="K16" s="13">
        <v>218</v>
      </c>
      <c r="L16" s="14">
        <v>27</v>
      </c>
    </row>
    <row r="17" spans="2:14" ht="16.5" thickTop="1" thickBot="1">
      <c r="B17" s="34">
        <v>12</v>
      </c>
      <c r="C17" s="19">
        <v>9731</v>
      </c>
      <c r="D17" s="13">
        <v>9800</v>
      </c>
      <c r="E17" s="13">
        <v>0.8</v>
      </c>
      <c r="F17" s="13">
        <v>1121</v>
      </c>
      <c r="G17" s="13">
        <v>2987</v>
      </c>
      <c r="H17" s="13">
        <v>759</v>
      </c>
      <c r="I17" s="13">
        <v>544</v>
      </c>
      <c r="J17" s="13">
        <v>125</v>
      </c>
      <c r="K17" s="13">
        <v>316</v>
      </c>
      <c r="L17" s="14">
        <v>103</v>
      </c>
    </row>
    <row r="18" spans="2:14" ht="16.5" thickTop="1" thickBot="1">
      <c r="B18" s="34">
        <v>13</v>
      </c>
      <c r="C18" s="19">
        <v>5012</v>
      </c>
      <c r="D18" s="13">
        <v>5123</v>
      </c>
      <c r="E18" s="13">
        <v>1.8</v>
      </c>
      <c r="F18" s="13">
        <v>9083</v>
      </c>
      <c r="G18" s="13">
        <v>1578</v>
      </c>
      <c r="H18" s="13">
        <v>547</v>
      </c>
      <c r="I18" s="13">
        <v>209</v>
      </c>
      <c r="J18" s="13">
        <v>4</v>
      </c>
      <c r="K18" s="13">
        <v>146</v>
      </c>
      <c r="L18" s="14">
        <v>58</v>
      </c>
    </row>
    <row r="19" spans="2:14" ht="16.5" thickTop="1" thickBot="1">
      <c r="B19" s="34">
        <v>14</v>
      </c>
      <c r="C19" s="19">
        <v>4021</v>
      </c>
      <c r="D19" s="13">
        <v>3895</v>
      </c>
      <c r="E19" s="13">
        <v>1.9</v>
      </c>
      <c r="F19" s="13">
        <v>11041</v>
      </c>
      <c r="G19" s="13">
        <v>1278</v>
      </c>
      <c r="H19" s="13">
        <v>389</v>
      </c>
      <c r="I19" s="13">
        <v>201</v>
      </c>
      <c r="J19" s="13">
        <v>50</v>
      </c>
      <c r="K19" s="13">
        <v>82</v>
      </c>
      <c r="L19" s="14">
        <v>68</v>
      </c>
    </row>
    <row r="20" spans="2:14" ht="16.5" thickTop="1" thickBot="1">
      <c r="B20" s="34">
        <v>15</v>
      </c>
      <c r="C20" s="20">
        <v>3605</v>
      </c>
      <c r="D20" s="17">
        <v>3500</v>
      </c>
      <c r="E20" s="17">
        <v>1.9</v>
      </c>
      <c r="F20" s="17">
        <v>11051</v>
      </c>
      <c r="G20" s="17">
        <v>1089</v>
      </c>
      <c r="H20" s="17">
        <v>457</v>
      </c>
      <c r="I20" s="17">
        <v>127</v>
      </c>
      <c r="J20" s="17">
        <v>18</v>
      </c>
      <c r="K20" s="17">
        <v>74</v>
      </c>
      <c r="L20" s="18">
        <v>36</v>
      </c>
    </row>
    <row r="21" spans="2:14" ht="15.75" thickTop="1"/>
    <row r="22" spans="2:14">
      <c r="B22" t="s">
        <v>36</v>
      </c>
    </row>
    <row r="23" spans="2:14">
      <c r="B23" t="s">
        <v>37</v>
      </c>
    </row>
    <row r="24" spans="2:14">
      <c r="B24" t="s">
        <v>38</v>
      </c>
    </row>
    <row r="25" spans="2:14" ht="15.75" thickBot="1"/>
    <row r="26" spans="2:14" ht="16.5" thickTop="1" thickBot="1">
      <c r="B26" s="40"/>
      <c r="C26" s="39" t="s">
        <v>14</v>
      </c>
      <c r="D26" s="39" t="s">
        <v>15</v>
      </c>
      <c r="E26" s="39" t="s">
        <v>16</v>
      </c>
      <c r="F26" s="39" t="s">
        <v>17</v>
      </c>
      <c r="G26" s="39" t="s">
        <v>18</v>
      </c>
      <c r="H26" s="39" t="s">
        <v>19</v>
      </c>
      <c r="I26" s="39" t="s">
        <v>20</v>
      </c>
      <c r="J26" s="39" t="s">
        <v>21</v>
      </c>
      <c r="K26" s="39" t="s">
        <v>12</v>
      </c>
    </row>
    <row r="27" spans="2:14" ht="16.5" thickTop="1" thickBot="1">
      <c r="B27" s="39" t="s">
        <v>14</v>
      </c>
      <c r="C27" s="79">
        <v>1</v>
      </c>
      <c r="D27" s="80"/>
      <c r="E27" s="80"/>
      <c r="F27" s="80"/>
      <c r="G27" s="80"/>
      <c r="H27" s="80"/>
      <c r="I27" s="80"/>
      <c r="J27" s="80"/>
      <c r="K27" s="81"/>
      <c r="N27" t="s">
        <v>34</v>
      </c>
    </row>
    <row r="28" spans="2:14" ht="16.5" thickTop="1" thickBot="1">
      <c r="B28" s="39" t="s">
        <v>15</v>
      </c>
      <c r="C28" s="82">
        <v>0.9883085599765481</v>
      </c>
      <c r="D28" s="83">
        <v>1</v>
      </c>
      <c r="E28" s="83"/>
      <c r="F28" s="83"/>
      <c r="G28" s="83"/>
      <c r="H28" s="83"/>
      <c r="I28" s="83"/>
      <c r="J28" s="83"/>
      <c r="K28" s="84"/>
    </row>
    <row r="29" spans="2:14" ht="16.5" thickTop="1" thickBot="1">
      <c r="B29" s="39" t="s">
        <v>16</v>
      </c>
      <c r="C29" s="82">
        <v>0.67375378551390142</v>
      </c>
      <c r="D29" s="85">
        <v>0.69373742286193563</v>
      </c>
      <c r="E29" s="83">
        <v>1</v>
      </c>
      <c r="F29" s="83"/>
      <c r="G29" s="83"/>
      <c r="H29" s="83"/>
      <c r="I29" s="83"/>
      <c r="J29" s="83"/>
      <c r="K29" s="84"/>
    </row>
    <row r="30" spans="2:14" ht="16.5" thickTop="1" thickBot="1">
      <c r="B30" s="39" t="s">
        <v>17</v>
      </c>
      <c r="C30" s="82">
        <v>8.4749285640858624E-2</v>
      </c>
      <c r="D30" s="83">
        <v>9.4095315306223379E-2</v>
      </c>
      <c r="E30" s="83">
        <v>4.0223098598737086E-2</v>
      </c>
      <c r="F30" s="83">
        <v>1</v>
      </c>
      <c r="G30" s="83"/>
      <c r="H30" s="83"/>
      <c r="I30" s="83"/>
      <c r="J30" s="83"/>
      <c r="K30" s="84"/>
    </row>
    <row r="31" spans="2:14" ht="16.5" thickTop="1" thickBot="1">
      <c r="B31" s="39" t="s">
        <v>18</v>
      </c>
      <c r="C31" s="82">
        <v>0.68672804928646847</v>
      </c>
      <c r="D31" s="86">
        <v>0.70666432242573562</v>
      </c>
      <c r="E31" s="85">
        <v>0.66631038848272772</v>
      </c>
      <c r="F31" s="83">
        <v>0.11583555191967559</v>
      </c>
      <c r="G31" s="83">
        <v>1</v>
      </c>
      <c r="H31" s="83"/>
      <c r="I31" s="83"/>
      <c r="J31" s="83"/>
      <c r="K31" s="84"/>
    </row>
    <row r="32" spans="2:14" ht="16.5" thickTop="1" thickBot="1">
      <c r="B32" s="39" t="s">
        <v>19</v>
      </c>
      <c r="C32" s="82">
        <v>0.5316695282430437</v>
      </c>
      <c r="D32" s="83">
        <v>0.49842760828735838</v>
      </c>
      <c r="E32" s="83">
        <v>0.42069390896929676</v>
      </c>
      <c r="F32" s="83">
        <v>0.10282228191754246</v>
      </c>
      <c r="G32" s="83">
        <v>0.36271984044169436</v>
      </c>
      <c r="H32" s="83">
        <v>1</v>
      </c>
      <c r="I32" s="83"/>
      <c r="J32" s="83"/>
      <c r="K32" s="84"/>
    </row>
    <row r="33" spans="2:12" ht="16.5" thickTop="1" thickBot="1">
      <c r="B33" s="39" t="s">
        <v>20</v>
      </c>
      <c r="C33" s="82">
        <v>0.69393082507868442</v>
      </c>
      <c r="D33" s="83">
        <v>0.70494256854283133</v>
      </c>
      <c r="E33" s="83">
        <v>0.57581207826772518</v>
      </c>
      <c r="F33" s="83">
        <v>0.18507143435963214</v>
      </c>
      <c r="G33" s="83">
        <v>0.88968391199768027</v>
      </c>
      <c r="H33" s="83">
        <v>0.31570592905014294</v>
      </c>
      <c r="I33" s="83">
        <v>1</v>
      </c>
      <c r="J33" s="83"/>
      <c r="K33" s="84"/>
    </row>
    <row r="34" spans="2:12" ht="16.5" thickTop="1" thickBot="1">
      <c r="B34" s="39" t="s">
        <v>21</v>
      </c>
      <c r="C34" s="82">
        <v>5.402897913328273E-2</v>
      </c>
      <c r="D34" s="83">
        <v>7.2383931455651779E-2</v>
      </c>
      <c r="E34" s="83">
        <v>0.14982357795371501</v>
      </c>
      <c r="F34" s="83">
        <v>5.4333996251679957E-3</v>
      </c>
      <c r="G34" s="83">
        <v>0.34987113932035124</v>
      </c>
      <c r="H34" s="83">
        <v>7.9142404809894387E-3</v>
      </c>
      <c r="I34" s="83">
        <v>0.13611323460443231</v>
      </c>
      <c r="J34" s="83">
        <v>1</v>
      </c>
      <c r="K34" s="84"/>
    </row>
    <row r="35" spans="2:12" ht="16.5" thickTop="1" thickBot="1">
      <c r="B35" s="39" t="s">
        <v>12</v>
      </c>
      <c r="C35" s="87">
        <v>0.69203098207420732</v>
      </c>
      <c r="D35" s="88">
        <v>0.71398741238241881</v>
      </c>
      <c r="E35" s="88">
        <v>0.95656029293565381</v>
      </c>
      <c r="F35" s="89">
        <v>0.15132338055482883</v>
      </c>
      <c r="G35" s="88">
        <v>0.70792412797243387</v>
      </c>
      <c r="H35" s="89">
        <v>0.48373579895812957</v>
      </c>
      <c r="I35" s="89">
        <v>0.64050771607998191</v>
      </c>
      <c r="J35" s="89">
        <v>0.12124774024722257</v>
      </c>
      <c r="K35" s="90">
        <v>1</v>
      </c>
    </row>
    <row r="36" spans="2:12" ht="15.75" thickTop="1"/>
    <row r="37" spans="2:12">
      <c r="B37" s="42" t="s">
        <v>39</v>
      </c>
    </row>
    <row r="38" spans="2:12" ht="15.75" thickBot="1"/>
    <row r="39" spans="2:12" ht="16.5" thickTop="1" thickBot="1">
      <c r="B39" s="40"/>
      <c r="C39" s="39" t="s">
        <v>14</v>
      </c>
      <c r="D39" s="39" t="s">
        <v>15</v>
      </c>
      <c r="E39" s="39" t="s">
        <v>16</v>
      </c>
      <c r="F39" s="39" t="s">
        <v>17</v>
      </c>
      <c r="G39" s="39" t="s">
        <v>18</v>
      </c>
      <c r="H39" s="39" t="s">
        <v>19</v>
      </c>
      <c r="I39" s="39" t="s">
        <v>20</v>
      </c>
      <c r="J39" s="39" t="s">
        <v>21</v>
      </c>
      <c r="K39" s="39" t="s">
        <v>13</v>
      </c>
      <c r="L39" s="43"/>
    </row>
    <row r="40" spans="2:12" ht="16.5" thickTop="1" thickBot="1">
      <c r="B40" s="39" t="s">
        <v>14</v>
      </c>
      <c r="C40" s="79">
        <v>1</v>
      </c>
      <c r="D40" s="80"/>
      <c r="E40" s="80"/>
      <c r="F40" s="80"/>
      <c r="G40" s="80"/>
      <c r="H40" s="80"/>
      <c r="I40" s="80"/>
      <c r="J40" s="80"/>
      <c r="K40" s="81"/>
    </row>
    <row r="41" spans="2:12" ht="16.5" thickTop="1" thickBot="1">
      <c r="B41" s="39" t="s">
        <v>15</v>
      </c>
      <c r="C41" s="82">
        <v>0.9883085599765481</v>
      </c>
      <c r="D41" s="83">
        <v>1</v>
      </c>
      <c r="E41" s="83"/>
      <c r="F41" s="83"/>
      <c r="G41" s="83"/>
      <c r="H41" s="83"/>
      <c r="I41" s="83"/>
      <c r="J41" s="83"/>
      <c r="K41" s="84"/>
    </row>
    <row r="42" spans="2:12" ht="16.5" thickTop="1" thickBot="1">
      <c r="B42" s="39" t="s">
        <v>16</v>
      </c>
      <c r="C42" s="82">
        <v>0.67375378551390142</v>
      </c>
      <c r="D42" s="85">
        <v>0.69373742286193563</v>
      </c>
      <c r="E42" s="83">
        <v>1</v>
      </c>
      <c r="F42" s="83"/>
      <c r="G42" s="83"/>
      <c r="H42" s="83"/>
      <c r="I42" s="83"/>
      <c r="J42" s="83"/>
      <c r="K42" s="84"/>
    </row>
    <row r="43" spans="2:12" ht="16.5" thickTop="1" thickBot="1">
      <c r="B43" s="39" t="s">
        <v>17</v>
      </c>
      <c r="C43" s="82">
        <v>8.4749285640858624E-2</v>
      </c>
      <c r="D43" s="83">
        <v>9.4095315306223379E-2</v>
      </c>
      <c r="E43" s="83">
        <v>4.0223098598737086E-2</v>
      </c>
      <c r="F43" s="83">
        <v>1</v>
      </c>
      <c r="G43" s="83"/>
      <c r="H43" s="83"/>
      <c r="I43" s="83"/>
      <c r="J43" s="83"/>
      <c r="K43" s="84"/>
    </row>
    <row r="44" spans="2:12" ht="16.5" thickTop="1" thickBot="1">
      <c r="B44" s="39" t="s">
        <v>18</v>
      </c>
      <c r="C44" s="82">
        <v>0.68672804928646847</v>
      </c>
      <c r="D44" s="86">
        <v>0.70666432242573562</v>
      </c>
      <c r="E44" s="85">
        <v>0.66631038848272772</v>
      </c>
      <c r="F44" s="83">
        <v>0.11583555191967559</v>
      </c>
      <c r="G44" s="83">
        <v>1</v>
      </c>
      <c r="H44" s="83"/>
      <c r="I44" s="83"/>
      <c r="J44" s="83"/>
      <c r="K44" s="84"/>
    </row>
    <row r="45" spans="2:12" ht="16.5" thickTop="1" thickBot="1">
      <c r="B45" s="39" t="s">
        <v>19</v>
      </c>
      <c r="C45" s="82">
        <v>0.5316695282430437</v>
      </c>
      <c r="D45" s="83">
        <v>0.49842760828735838</v>
      </c>
      <c r="E45" s="83">
        <v>0.42069390896929676</v>
      </c>
      <c r="F45" s="83">
        <v>0.10282228191754246</v>
      </c>
      <c r="G45" s="83">
        <v>0.36271984044169436</v>
      </c>
      <c r="H45" s="83">
        <v>1</v>
      </c>
      <c r="I45" s="83"/>
      <c r="J45" s="83"/>
      <c r="K45" s="84"/>
    </row>
    <row r="46" spans="2:12" ht="16.5" thickTop="1" thickBot="1">
      <c r="B46" s="39" t="s">
        <v>20</v>
      </c>
      <c r="C46" s="82">
        <v>0.69393082507868442</v>
      </c>
      <c r="D46" s="83">
        <v>0.70494256854283133</v>
      </c>
      <c r="E46" s="83">
        <v>0.57581207826772518</v>
      </c>
      <c r="F46" s="83">
        <v>0.18507143435963214</v>
      </c>
      <c r="G46" s="83">
        <v>0.88968391199768027</v>
      </c>
      <c r="H46" s="83">
        <v>0.31570592905014294</v>
      </c>
      <c r="I46" s="83">
        <v>1</v>
      </c>
      <c r="J46" s="83"/>
      <c r="K46" s="84"/>
    </row>
    <row r="47" spans="2:12" ht="16.5" thickTop="1" thickBot="1">
      <c r="B47" s="39" t="s">
        <v>21</v>
      </c>
      <c r="C47" s="82">
        <v>5.402897913328273E-2</v>
      </c>
      <c r="D47" s="83">
        <v>7.2383931455651779E-2</v>
      </c>
      <c r="E47" s="83">
        <v>0.14982357795371501</v>
      </c>
      <c r="F47" s="83">
        <v>5.4333996251679957E-3</v>
      </c>
      <c r="G47" s="83">
        <v>0.34987113932035124</v>
      </c>
      <c r="H47" s="83">
        <v>7.9142404809894387E-3</v>
      </c>
      <c r="I47" s="83">
        <v>0.13611323460443231</v>
      </c>
      <c r="J47" s="83">
        <v>1</v>
      </c>
      <c r="K47" s="84"/>
    </row>
    <row r="48" spans="2:12" ht="16.5" thickTop="1" thickBot="1">
      <c r="B48" s="39" t="s">
        <v>13</v>
      </c>
      <c r="C48" s="87">
        <v>0.69059008549825529</v>
      </c>
      <c r="D48" s="91">
        <v>0.71262956251399179</v>
      </c>
      <c r="E48" s="91">
        <v>0.95249171344716521</v>
      </c>
      <c r="F48" s="89">
        <v>0.14750693884692048</v>
      </c>
      <c r="G48" s="91">
        <v>0.71004047385882885</v>
      </c>
      <c r="H48" s="89">
        <v>0.49343025411043628</v>
      </c>
      <c r="I48" s="89">
        <v>0.64634386224151807</v>
      </c>
      <c r="J48" s="89">
        <v>0.11595879246251356</v>
      </c>
      <c r="K48" s="90">
        <v>1</v>
      </c>
    </row>
    <row r="49" spans="2:2" ht="15.75" thickTop="1"/>
    <row r="51" spans="2:2">
      <c r="B51" s="41" t="s">
        <v>40</v>
      </c>
    </row>
    <row r="53" spans="2:2">
      <c r="B53" s="44" t="s">
        <v>41</v>
      </c>
    </row>
    <row r="54" spans="2:2">
      <c r="B54" t="s">
        <v>42</v>
      </c>
    </row>
    <row r="55" spans="2:2">
      <c r="B55" t="s">
        <v>43</v>
      </c>
    </row>
    <row r="56" spans="2:2">
      <c r="B56" t="s">
        <v>44</v>
      </c>
    </row>
    <row r="57" spans="2:2">
      <c r="B57" t="s">
        <v>45</v>
      </c>
    </row>
    <row r="58" spans="2:2">
      <c r="B58" t="s">
        <v>46</v>
      </c>
    </row>
  </sheetData>
  <mergeCells count="11">
    <mergeCell ref="H3:H4"/>
    <mergeCell ref="I3:I4"/>
    <mergeCell ref="J3:J4"/>
    <mergeCell ref="K3:K4"/>
    <mergeCell ref="L3:L4"/>
    <mergeCell ref="G3:G4"/>
    <mergeCell ref="B3:B4"/>
    <mergeCell ref="C3:C4"/>
    <mergeCell ref="D3:D4"/>
    <mergeCell ref="E3:E4"/>
    <mergeCell ref="F3:F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AD108"/>
  <sheetViews>
    <sheetView topLeftCell="T1" workbookViewId="0">
      <selection activeCell="W26" sqref="W26"/>
    </sheetView>
  </sheetViews>
  <sheetFormatPr defaultRowHeight="15"/>
  <cols>
    <col min="2" max="2" width="28.85546875" customWidth="1"/>
    <col min="3" max="3" width="18.7109375" customWidth="1"/>
    <col min="4" max="4" width="15" customWidth="1"/>
    <col min="7" max="7" width="16.85546875" customWidth="1"/>
    <col min="8" max="8" width="15.42578125" customWidth="1"/>
    <col min="9" max="9" width="15.5703125" customWidth="1"/>
    <col min="10" max="10" width="16.5703125" customWidth="1"/>
    <col min="12" max="12" width="29.140625" customWidth="1"/>
    <col min="13" max="13" width="17.85546875" customWidth="1"/>
    <col min="14" max="14" width="15.28515625" customWidth="1"/>
    <col min="17" max="17" width="16.7109375" customWidth="1"/>
    <col min="18" max="18" width="15" customWidth="1"/>
    <col min="19" max="19" width="15.28515625" customWidth="1"/>
    <col min="20" max="20" width="16.42578125" customWidth="1"/>
    <col min="22" max="22" width="24.140625" customWidth="1"/>
    <col min="23" max="23" width="19.140625" customWidth="1"/>
    <col min="24" max="24" width="15.28515625" customWidth="1"/>
    <col min="27" max="27" width="14.7109375" customWidth="1"/>
    <col min="28" max="28" width="16.42578125" customWidth="1"/>
    <col min="29" max="29" width="16" customWidth="1"/>
    <col min="30" max="30" width="16.85546875" customWidth="1"/>
  </cols>
  <sheetData>
    <row r="2" spans="2:27">
      <c r="V2" s="68"/>
      <c r="W2" s="69" t="s">
        <v>93</v>
      </c>
      <c r="X2" s="68"/>
    </row>
    <row r="3" spans="2:27">
      <c r="B3" s="46" t="s">
        <v>47</v>
      </c>
      <c r="L3" s="46" t="s">
        <v>79</v>
      </c>
    </row>
    <row r="4" spans="2:27">
      <c r="B4" t="s">
        <v>48</v>
      </c>
      <c r="L4" t="s">
        <v>48</v>
      </c>
      <c r="V4" t="s">
        <v>48</v>
      </c>
    </row>
    <row r="5" spans="2:27" ht="15.75" thickBot="1"/>
    <row r="6" spans="2:27">
      <c r="B6" s="45" t="s">
        <v>49</v>
      </c>
      <c r="C6" s="45"/>
      <c r="L6" s="45" t="s">
        <v>49</v>
      </c>
      <c r="M6" s="45"/>
      <c r="V6" s="45" t="s">
        <v>49</v>
      </c>
      <c r="W6" s="45"/>
    </row>
    <row r="7" spans="2:27">
      <c r="B7" s="36" t="s">
        <v>50</v>
      </c>
      <c r="C7" s="36">
        <v>0.8449777585134528</v>
      </c>
      <c r="L7" s="36" t="s">
        <v>50</v>
      </c>
      <c r="M7" s="36">
        <v>0.84417389352786298</v>
      </c>
      <c r="V7" s="36" t="s">
        <v>50</v>
      </c>
      <c r="W7" s="36">
        <v>0.99769723272028077</v>
      </c>
    </row>
    <row r="8" spans="2:27">
      <c r="B8" s="36" t="s">
        <v>51</v>
      </c>
      <c r="C8" s="36">
        <v>0.71398741238241892</v>
      </c>
      <c r="L8" s="36" t="s">
        <v>51</v>
      </c>
      <c r="M8" s="36">
        <v>0.71262956251399179</v>
      </c>
      <c r="V8" s="36" t="s">
        <v>51</v>
      </c>
      <c r="W8" s="36">
        <v>0.99539976817770615</v>
      </c>
    </row>
    <row r="9" spans="2:27">
      <c r="B9" s="36" t="s">
        <v>52</v>
      </c>
      <c r="C9" s="36">
        <v>0.69198644410414345</v>
      </c>
      <c r="L9" s="36" t="s">
        <v>52</v>
      </c>
      <c r="M9" s="36">
        <v>0.6905241442458373</v>
      </c>
      <c r="V9" s="36" t="s">
        <v>52</v>
      </c>
      <c r="W9" s="36">
        <v>0.92397119674913475</v>
      </c>
    </row>
    <row r="10" spans="2:27">
      <c r="B10" s="36" t="s">
        <v>53</v>
      </c>
      <c r="C10" s="36">
        <v>1184.9791961487158</v>
      </c>
      <c r="L10" s="36" t="s">
        <v>53</v>
      </c>
      <c r="M10" s="36">
        <v>1185.9443774527874</v>
      </c>
      <c r="V10" s="36" t="s">
        <v>53</v>
      </c>
      <c r="W10" s="36">
        <v>465.87074983117566</v>
      </c>
    </row>
    <row r="11" spans="2:27" ht="15.75" thickBot="1">
      <c r="B11" s="37" t="s">
        <v>54</v>
      </c>
      <c r="C11" s="37">
        <v>15</v>
      </c>
      <c r="L11" s="37" t="s">
        <v>54</v>
      </c>
      <c r="M11" s="37">
        <v>15</v>
      </c>
      <c r="V11" s="37" t="s">
        <v>54</v>
      </c>
      <c r="W11" s="37">
        <v>15</v>
      </c>
    </row>
    <row r="13" spans="2:27" ht="15.75" thickBot="1">
      <c r="B13" t="s">
        <v>55</v>
      </c>
      <c r="L13" t="s">
        <v>55</v>
      </c>
      <c r="V13" t="s">
        <v>55</v>
      </c>
    </row>
    <row r="14" spans="2:27">
      <c r="B14" s="35"/>
      <c r="C14" s="35" t="s">
        <v>56</v>
      </c>
      <c r="D14" s="35" t="s">
        <v>57</v>
      </c>
      <c r="E14" s="35" t="s">
        <v>58</v>
      </c>
      <c r="F14" s="35" t="s">
        <v>59</v>
      </c>
      <c r="G14" s="35" t="s">
        <v>60</v>
      </c>
      <c r="L14" s="35"/>
      <c r="M14" s="35" t="s">
        <v>56</v>
      </c>
      <c r="N14" s="35" t="s">
        <v>57</v>
      </c>
      <c r="O14" s="35" t="s">
        <v>58</v>
      </c>
      <c r="P14" s="35" t="s">
        <v>59</v>
      </c>
      <c r="Q14" s="35" t="s">
        <v>60</v>
      </c>
      <c r="V14" s="35"/>
      <c r="W14" s="35" t="s">
        <v>56</v>
      </c>
      <c r="X14" s="35" t="s">
        <v>57</v>
      </c>
      <c r="Y14" s="35" t="s">
        <v>58</v>
      </c>
      <c r="Z14" s="35" t="s">
        <v>59</v>
      </c>
      <c r="AA14" s="35" t="s">
        <v>60</v>
      </c>
    </row>
    <row r="15" spans="2:27">
      <c r="B15" s="36" t="s">
        <v>61</v>
      </c>
      <c r="C15" s="36">
        <v>1</v>
      </c>
      <c r="D15" s="36">
        <v>45569074.894365013</v>
      </c>
      <c r="E15" s="36">
        <v>45569074.894365013</v>
      </c>
      <c r="F15" s="36">
        <v>32.452544967642858</v>
      </c>
      <c r="G15" s="36">
        <v>7.3331456248388848E-5</v>
      </c>
      <c r="L15" s="36" t="s">
        <v>61</v>
      </c>
      <c r="M15" s="36">
        <v>1</v>
      </c>
      <c r="N15" s="36">
        <v>45341276.069978908</v>
      </c>
      <c r="O15" s="36">
        <v>45341276.069978908</v>
      </c>
      <c r="P15" s="36">
        <v>32.237777809462237</v>
      </c>
      <c r="Q15" s="36">
        <v>7.5684032742241741E-5</v>
      </c>
      <c r="V15" s="36" t="s">
        <v>61</v>
      </c>
      <c r="W15" s="36">
        <v>1</v>
      </c>
      <c r="X15" s="36">
        <v>657471210.22232437</v>
      </c>
      <c r="Y15" s="36">
        <v>657471210.22232437</v>
      </c>
      <c r="Z15" s="36">
        <v>3029.3248890093655</v>
      </c>
      <c r="AA15" s="36">
        <v>8.6541794532995805E-17</v>
      </c>
    </row>
    <row r="16" spans="2:27">
      <c r="B16" s="36" t="s">
        <v>62</v>
      </c>
      <c r="C16" s="36">
        <v>13</v>
      </c>
      <c r="D16" s="36">
        <v>18254284.038968336</v>
      </c>
      <c r="E16" s="36">
        <v>1404175.6953052566</v>
      </c>
      <c r="F16" s="36"/>
      <c r="G16" s="36"/>
      <c r="L16" s="36" t="s">
        <v>62</v>
      </c>
      <c r="M16" s="36">
        <v>13</v>
      </c>
      <c r="N16" s="36">
        <v>18284032.863354433</v>
      </c>
      <c r="O16" s="36">
        <v>1406464.0664118794</v>
      </c>
      <c r="P16" s="36"/>
      <c r="Q16" s="36"/>
      <c r="V16" s="36" t="s">
        <v>62</v>
      </c>
      <c r="W16" s="36">
        <v>14</v>
      </c>
      <c r="X16" s="36">
        <v>3038497.7776756664</v>
      </c>
      <c r="Y16" s="36">
        <v>217035.55554826188</v>
      </c>
      <c r="Z16" s="36"/>
      <c r="AA16" s="36"/>
    </row>
    <row r="17" spans="2:30" ht="15.75" thickBot="1">
      <c r="B17" s="37" t="s">
        <v>63</v>
      </c>
      <c r="C17" s="37">
        <v>14</v>
      </c>
      <c r="D17" s="37">
        <v>63823358.933333352</v>
      </c>
      <c r="E17" s="37"/>
      <c r="F17" s="37"/>
      <c r="G17" s="37"/>
      <c r="L17" s="37" t="s">
        <v>63</v>
      </c>
      <c r="M17" s="37">
        <v>14</v>
      </c>
      <c r="N17" s="37">
        <v>63625308.933333337</v>
      </c>
      <c r="O17" s="37"/>
      <c r="P17" s="37"/>
      <c r="Q17" s="37"/>
      <c r="V17" s="37" t="s">
        <v>63</v>
      </c>
      <c r="W17" s="37">
        <v>15</v>
      </c>
      <c r="X17" s="37">
        <v>660509708</v>
      </c>
      <c r="Y17" s="37"/>
      <c r="Z17" s="37"/>
      <c r="AA17" s="37"/>
    </row>
    <row r="18" spans="2:30" ht="15.75" thickBot="1"/>
    <row r="19" spans="2:30">
      <c r="B19" s="35"/>
      <c r="C19" s="35" t="s">
        <v>64</v>
      </c>
      <c r="D19" s="35" t="s">
        <v>53</v>
      </c>
      <c r="E19" s="35" t="s">
        <v>65</v>
      </c>
      <c r="F19" s="35" t="s">
        <v>66</v>
      </c>
      <c r="G19" s="35" t="s">
        <v>67</v>
      </c>
      <c r="H19" s="35" t="s">
        <v>68</v>
      </c>
      <c r="I19" s="35" t="s">
        <v>69</v>
      </c>
      <c r="J19" s="35" t="s">
        <v>70</v>
      </c>
      <c r="L19" s="35"/>
      <c r="M19" s="35" t="s">
        <v>64</v>
      </c>
      <c r="N19" s="35" t="s">
        <v>53</v>
      </c>
      <c r="O19" s="35" t="s">
        <v>65</v>
      </c>
      <c r="P19" s="35" t="s">
        <v>66</v>
      </c>
      <c r="Q19" s="35" t="s">
        <v>67</v>
      </c>
      <c r="R19" s="35" t="s">
        <v>68</v>
      </c>
      <c r="S19" s="35" t="s">
        <v>69</v>
      </c>
      <c r="T19" s="35" t="s">
        <v>70</v>
      </c>
      <c r="V19" s="35"/>
      <c r="W19" s="35" t="s">
        <v>64</v>
      </c>
      <c r="X19" s="35" t="s">
        <v>53</v>
      </c>
      <c r="Y19" s="35" t="s">
        <v>65</v>
      </c>
      <c r="Z19" s="35" t="s">
        <v>66</v>
      </c>
      <c r="AA19" s="35" t="s">
        <v>67</v>
      </c>
      <c r="AB19" s="35" t="s">
        <v>68</v>
      </c>
      <c r="AC19" s="35" t="s">
        <v>69</v>
      </c>
      <c r="AD19" s="35" t="s">
        <v>70</v>
      </c>
    </row>
    <row r="20" spans="2:30">
      <c r="B20" s="36" t="s">
        <v>71</v>
      </c>
      <c r="C20" s="36">
        <v>9145.3549965956699</v>
      </c>
      <c r="D20" s="36">
        <v>584.6771982706523</v>
      </c>
      <c r="E20" s="36">
        <v>15.641716529472394</v>
      </c>
      <c r="F20" s="36">
        <v>8.224886825187954E-10</v>
      </c>
      <c r="G20" s="36">
        <v>7882.2367057672509</v>
      </c>
      <c r="H20" s="36">
        <v>10408.473287424089</v>
      </c>
      <c r="I20" s="36">
        <v>7882.2367057672509</v>
      </c>
      <c r="J20" s="36">
        <v>10408.473287424089</v>
      </c>
      <c r="L20" s="36" t="s">
        <v>71</v>
      </c>
      <c r="M20" s="36">
        <v>9120.918503875826</v>
      </c>
      <c r="N20" s="36">
        <v>585.15342561921841</v>
      </c>
      <c r="O20" s="36">
        <v>15.587225682262611</v>
      </c>
      <c r="P20" s="36">
        <v>8.5881833802632244E-10</v>
      </c>
      <c r="Q20" s="36">
        <v>7856.7713864122215</v>
      </c>
      <c r="R20" s="36">
        <v>10385.06562133943</v>
      </c>
      <c r="S20" s="36">
        <v>7856.7713864122215</v>
      </c>
      <c r="T20" s="36">
        <v>10385.06562133943</v>
      </c>
      <c r="V20" s="36" t="s">
        <v>71</v>
      </c>
      <c r="W20" s="36">
        <v>0</v>
      </c>
      <c r="X20" s="36" t="e">
        <v>#N/A</v>
      </c>
      <c r="Y20" s="36" t="e">
        <v>#N/A</v>
      </c>
      <c r="Z20" s="36" t="e">
        <v>#N/A</v>
      </c>
      <c r="AA20" s="36" t="e">
        <v>#N/A</v>
      </c>
      <c r="AB20" s="36" t="e">
        <v>#N/A</v>
      </c>
      <c r="AC20" s="36" t="e">
        <v>#N/A</v>
      </c>
      <c r="AD20" s="36" t="e">
        <v>#N/A</v>
      </c>
    </row>
    <row r="21" spans="2:30" ht="15.75" thickBot="1">
      <c r="B21" s="37" t="s">
        <v>77</v>
      </c>
      <c r="C21" s="37">
        <v>-0.36653343792667525</v>
      </c>
      <c r="D21" s="37">
        <v>6.4341209439679303E-2</v>
      </c>
      <c r="E21" s="37">
        <v>-5.6967135233959967</v>
      </c>
      <c r="F21" s="37">
        <v>7.3331456248389146E-5</v>
      </c>
      <c r="G21" s="37">
        <v>-0.50553416984791599</v>
      </c>
      <c r="H21" s="37">
        <v>-0.22753270600543454</v>
      </c>
      <c r="I21" s="37">
        <v>-0.50553416984791599</v>
      </c>
      <c r="J21" s="37">
        <v>-0.22753270600543454</v>
      </c>
      <c r="L21" s="37" t="s">
        <v>15</v>
      </c>
      <c r="M21" s="37">
        <v>-0.36561614372417123</v>
      </c>
      <c r="N21" s="37">
        <v>6.439361620988622E-2</v>
      </c>
      <c r="O21" s="37">
        <v>-5.677832139951148</v>
      </c>
      <c r="P21" s="37">
        <v>7.568403274224189E-5</v>
      </c>
      <c r="Q21" s="37">
        <v>-0.5047300935889325</v>
      </c>
      <c r="R21" s="37">
        <v>-0.22650219385940989</v>
      </c>
      <c r="S21" s="37">
        <v>-0.5047300935889325</v>
      </c>
      <c r="T21" s="37">
        <v>-0.22650219385940989</v>
      </c>
      <c r="V21" s="37" t="s">
        <v>16</v>
      </c>
      <c r="W21" s="37">
        <v>3.0272330865286317</v>
      </c>
      <c r="X21" s="37">
        <v>5.5001297516281869E-2</v>
      </c>
      <c r="Y21" s="37">
        <v>55.039303129757783</v>
      </c>
      <c r="Z21" s="37">
        <v>9.1508457106157321E-18</v>
      </c>
      <c r="AA21" s="37">
        <v>2.9092670361624768</v>
      </c>
      <c r="AB21" s="37">
        <v>3.1451991368947865</v>
      </c>
      <c r="AC21" s="37">
        <v>2.9092670361624768</v>
      </c>
      <c r="AD21" s="37">
        <v>3.1451991368947865</v>
      </c>
    </row>
    <row r="24" spans="2:30">
      <c r="B24" s="46" t="s">
        <v>72</v>
      </c>
      <c r="L24" s="46" t="s">
        <v>80</v>
      </c>
    </row>
    <row r="25" spans="2:30">
      <c r="B25" t="s">
        <v>48</v>
      </c>
      <c r="L25" t="s">
        <v>48</v>
      </c>
    </row>
    <row r="26" spans="2:30" ht="15.75" thickBot="1"/>
    <row r="27" spans="2:30">
      <c r="B27" s="45" t="s">
        <v>49</v>
      </c>
      <c r="C27" s="45"/>
      <c r="L27" s="45" t="s">
        <v>49</v>
      </c>
      <c r="M27" s="45"/>
    </row>
    <row r="28" spans="2:30">
      <c r="B28" s="36" t="s">
        <v>50</v>
      </c>
      <c r="C28" s="36">
        <v>0.97803900379057174</v>
      </c>
      <c r="L28" s="36" t="s">
        <v>50</v>
      </c>
      <c r="M28" s="36">
        <v>0.97595681945830215</v>
      </c>
    </row>
    <row r="29" spans="2:30">
      <c r="B29" s="36" t="s">
        <v>51</v>
      </c>
      <c r="C29" s="36">
        <v>0.95656029293565392</v>
      </c>
      <c r="L29" s="36" t="s">
        <v>51</v>
      </c>
      <c r="M29" s="36">
        <v>0.95249171344716488</v>
      </c>
    </row>
    <row r="30" spans="2:30">
      <c r="B30" s="36" t="s">
        <v>52</v>
      </c>
      <c r="C30" s="36">
        <v>0.95321877700762725</v>
      </c>
      <c r="L30" s="36" t="s">
        <v>52</v>
      </c>
      <c r="M30" s="36">
        <v>0.94883722986617758</v>
      </c>
    </row>
    <row r="31" spans="2:30">
      <c r="B31" s="36" t="s">
        <v>53</v>
      </c>
      <c r="C31" s="36">
        <v>461.80815330166399</v>
      </c>
      <c r="L31" s="36" t="s">
        <v>53</v>
      </c>
      <c r="M31" s="36">
        <v>482.20083661490293</v>
      </c>
    </row>
    <row r="32" spans="2:30" ht="15.75" thickBot="1">
      <c r="B32" s="37" t="s">
        <v>54</v>
      </c>
      <c r="C32" s="37">
        <v>15</v>
      </c>
      <c r="L32" s="37" t="s">
        <v>54</v>
      </c>
      <c r="M32" s="37">
        <v>15</v>
      </c>
    </row>
    <row r="34" spans="2:20" ht="15.75" thickBot="1">
      <c r="B34" t="s">
        <v>55</v>
      </c>
      <c r="L34" t="s">
        <v>55</v>
      </c>
    </row>
    <row r="35" spans="2:20">
      <c r="B35" s="35"/>
      <c r="C35" s="35" t="s">
        <v>56</v>
      </c>
      <c r="D35" s="35" t="s">
        <v>57</v>
      </c>
      <c r="E35" s="35" t="s">
        <v>58</v>
      </c>
      <c r="F35" s="35" t="s">
        <v>59</v>
      </c>
      <c r="G35" s="35" t="s">
        <v>60</v>
      </c>
      <c r="L35" s="35"/>
      <c r="M35" s="35" t="s">
        <v>56</v>
      </c>
      <c r="N35" s="35" t="s">
        <v>57</v>
      </c>
      <c r="O35" s="35" t="s">
        <v>58</v>
      </c>
      <c r="P35" s="35" t="s">
        <v>59</v>
      </c>
      <c r="Q35" s="35" t="s">
        <v>60</v>
      </c>
    </row>
    <row r="36" spans="2:20">
      <c r="B36" s="36" t="s">
        <v>61</v>
      </c>
      <c r="C36" s="36">
        <v>1</v>
      </c>
      <c r="D36" s="36">
        <v>61050890.91740673</v>
      </c>
      <c r="E36" s="36">
        <v>61050890.91740673</v>
      </c>
      <c r="F36" s="36">
        <v>286.26536983187913</v>
      </c>
      <c r="G36" s="36">
        <v>3.09903849159243E-10</v>
      </c>
      <c r="L36" s="36" t="s">
        <v>61</v>
      </c>
      <c r="M36" s="36">
        <v>1</v>
      </c>
      <c r="N36" s="36">
        <v>60602579.524515875</v>
      </c>
      <c r="O36" s="36">
        <v>60602579.524515875</v>
      </c>
      <c r="P36" s="36">
        <v>260.63647361902616</v>
      </c>
      <c r="Q36" s="36">
        <v>5.5559854671908568E-10</v>
      </c>
    </row>
    <row r="37" spans="2:20">
      <c r="B37" s="36" t="s">
        <v>62</v>
      </c>
      <c r="C37" s="36">
        <v>13</v>
      </c>
      <c r="D37" s="36">
        <v>2772468.0159266116</v>
      </c>
      <c r="E37" s="36">
        <v>213266.77045589319</v>
      </c>
      <c r="F37" s="36"/>
      <c r="G37" s="36"/>
      <c r="L37" s="36" t="s">
        <v>62</v>
      </c>
      <c r="M37" s="36">
        <v>13</v>
      </c>
      <c r="N37" s="36">
        <v>3022729.4088174598</v>
      </c>
      <c r="O37" s="36">
        <v>232517.64683211228</v>
      </c>
      <c r="P37" s="36"/>
      <c r="Q37" s="36"/>
    </row>
    <row r="38" spans="2:20" ht="15.75" thickBot="1">
      <c r="B38" s="37" t="s">
        <v>63</v>
      </c>
      <c r="C38" s="37">
        <v>14</v>
      </c>
      <c r="D38" s="37">
        <v>63823358.933333345</v>
      </c>
      <c r="E38" s="37"/>
      <c r="F38" s="37"/>
      <c r="G38" s="37"/>
      <c r="L38" s="37" t="s">
        <v>63</v>
      </c>
      <c r="M38" s="37">
        <v>14</v>
      </c>
      <c r="N38" s="37">
        <v>63625308.933333337</v>
      </c>
      <c r="O38" s="37"/>
      <c r="P38" s="37"/>
      <c r="Q38" s="37"/>
    </row>
    <row r="39" spans="2:20" ht="15.75" thickBot="1"/>
    <row r="40" spans="2:20">
      <c r="B40" s="35"/>
      <c r="C40" s="35" t="s">
        <v>64</v>
      </c>
      <c r="D40" s="35" t="s">
        <v>53</v>
      </c>
      <c r="E40" s="35" t="s">
        <v>65</v>
      </c>
      <c r="F40" s="35" t="s">
        <v>66</v>
      </c>
      <c r="G40" s="35" t="s">
        <v>67</v>
      </c>
      <c r="H40" s="35" t="s">
        <v>68</v>
      </c>
      <c r="I40" s="35" t="s">
        <v>69</v>
      </c>
      <c r="J40" s="35" t="s">
        <v>70</v>
      </c>
      <c r="L40" s="35"/>
      <c r="M40" s="35" t="s">
        <v>64</v>
      </c>
      <c r="N40" s="35" t="s">
        <v>53</v>
      </c>
      <c r="O40" s="35" t="s">
        <v>65</v>
      </c>
      <c r="P40" s="35" t="s">
        <v>66</v>
      </c>
      <c r="Q40" s="35" t="s">
        <v>67</v>
      </c>
      <c r="R40" s="35" t="s">
        <v>68</v>
      </c>
      <c r="S40" s="35" t="s">
        <v>69</v>
      </c>
      <c r="T40" s="35" t="s">
        <v>70</v>
      </c>
    </row>
    <row r="41" spans="2:20">
      <c r="B41" s="36" t="s">
        <v>71</v>
      </c>
      <c r="C41" s="36">
        <v>411.3399259968528</v>
      </c>
      <c r="D41" s="36">
        <v>368.29629422810933</v>
      </c>
      <c r="E41" s="36">
        <v>1.1168722912592866</v>
      </c>
      <c r="F41" s="38">
        <v>0.28426656207795986</v>
      </c>
      <c r="G41" s="36">
        <v>-384.31584279285778</v>
      </c>
      <c r="H41" s="36">
        <v>1206.9956947865635</v>
      </c>
      <c r="I41" s="36">
        <v>-384.31584279285778</v>
      </c>
      <c r="J41" s="36">
        <v>1206.9956947865635</v>
      </c>
      <c r="L41" s="36" t="s">
        <v>71</v>
      </c>
      <c r="M41" s="36">
        <v>415.69334935657571</v>
      </c>
      <c r="N41" s="36">
        <v>384.55964869670663</v>
      </c>
      <c r="O41" s="36">
        <v>1.080959353809956</v>
      </c>
      <c r="P41" s="38">
        <v>0.29936078030617685</v>
      </c>
      <c r="Q41" s="36">
        <v>-415.09726060749858</v>
      </c>
      <c r="R41" s="36">
        <v>1246.48395932065</v>
      </c>
      <c r="S41" s="36">
        <v>-415.09726060749858</v>
      </c>
      <c r="T41" s="36">
        <v>1246.48395932065</v>
      </c>
    </row>
    <row r="42" spans="2:20" ht="15.75" thickBot="1">
      <c r="B42" s="37" t="s">
        <v>76</v>
      </c>
      <c r="C42" s="37">
        <v>2.8492783397785688</v>
      </c>
      <c r="D42" s="37">
        <v>0.16840325043700502</v>
      </c>
      <c r="E42" s="37">
        <v>16.919378529717896</v>
      </c>
      <c r="F42" s="37">
        <v>3.0990384915924527E-10</v>
      </c>
      <c r="G42" s="37">
        <v>2.4854652365977037</v>
      </c>
      <c r="H42" s="37">
        <v>3.2130914429594339</v>
      </c>
      <c r="I42" s="37">
        <v>2.4854652365977037</v>
      </c>
      <c r="J42" s="37">
        <v>3.2130914429594339</v>
      </c>
      <c r="L42" s="37" t="s">
        <v>16</v>
      </c>
      <c r="M42" s="37">
        <v>2.8387975951946447</v>
      </c>
      <c r="N42" s="37">
        <v>0.17583965910698926</v>
      </c>
      <c r="O42" s="37">
        <v>16.144239642021738</v>
      </c>
      <c r="P42" s="37">
        <v>5.5559854671908568E-10</v>
      </c>
      <c r="Q42" s="37">
        <v>2.4589191078378363</v>
      </c>
      <c r="R42" s="37">
        <v>3.2186760825514531</v>
      </c>
      <c r="S42" s="37">
        <v>2.4589191078378363</v>
      </c>
      <c r="T42" s="37">
        <v>3.2186760825514531</v>
      </c>
    </row>
    <row r="45" spans="2:20">
      <c r="B45" s="46" t="s">
        <v>73</v>
      </c>
      <c r="L45" s="46" t="s">
        <v>81</v>
      </c>
    </row>
    <row r="46" spans="2:20">
      <c r="B46" t="s">
        <v>48</v>
      </c>
      <c r="L46" t="s">
        <v>48</v>
      </c>
    </row>
    <row r="47" spans="2:20" ht="15.75" thickBot="1"/>
    <row r="48" spans="2:20">
      <c r="B48" s="45" t="s">
        <v>49</v>
      </c>
      <c r="C48" s="45"/>
      <c r="L48" s="45" t="s">
        <v>49</v>
      </c>
      <c r="M48" s="45"/>
    </row>
    <row r="49" spans="2:20">
      <c r="B49" s="36" t="s">
        <v>50</v>
      </c>
      <c r="C49" s="36">
        <v>0.8413822721999995</v>
      </c>
      <c r="L49" s="36" t="s">
        <v>50</v>
      </c>
      <c r="M49" s="36">
        <v>0.84263899379202023</v>
      </c>
    </row>
    <row r="50" spans="2:20">
      <c r="B50" s="36" t="s">
        <v>51</v>
      </c>
      <c r="C50" s="36">
        <v>0.70792412797243409</v>
      </c>
      <c r="L50" s="36" t="s">
        <v>51</v>
      </c>
      <c r="M50" s="36">
        <v>0.71004047385882829</v>
      </c>
    </row>
    <row r="51" spans="2:20">
      <c r="B51" s="36" t="s">
        <v>52</v>
      </c>
      <c r="C51" s="36">
        <v>0.6854567532010829</v>
      </c>
      <c r="L51" s="36" t="s">
        <v>52</v>
      </c>
      <c r="M51" s="36">
        <v>0.68773589492489207</v>
      </c>
    </row>
    <row r="52" spans="2:20">
      <c r="B52" s="36" t="s">
        <v>53</v>
      </c>
      <c r="C52" s="36">
        <v>1197.4737259421047</v>
      </c>
      <c r="L52" s="36" t="s">
        <v>53</v>
      </c>
      <c r="M52" s="36">
        <v>1191.2748319760706</v>
      </c>
    </row>
    <row r="53" spans="2:20" ht="15.75" thickBot="1">
      <c r="B53" s="37" t="s">
        <v>54</v>
      </c>
      <c r="C53" s="37">
        <v>15</v>
      </c>
      <c r="L53" s="37" t="s">
        <v>54</v>
      </c>
      <c r="M53" s="37">
        <v>15</v>
      </c>
    </row>
    <row r="55" spans="2:20" ht="15.75" thickBot="1">
      <c r="B55" t="s">
        <v>55</v>
      </c>
      <c r="L55" t="s">
        <v>55</v>
      </c>
    </row>
    <row r="56" spans="2:20">
      <c r="B56" s="35"/>
      <c r="C56" s="35" t="s">
        <v>56</v>
      </c>
      <c r="D56" s="35" t="s">
        <v>57</v>
      </c>
      <c r="E56" s="35" t="s">
        <v>58</v>
      </c>
      <c r="F56" s="35" t="s">
        <v>59</v>
      </c>
      <c r="G56" s="35" t="s">
        <v>60</v>
      </c>
      <c r="L56" s="35"/>
      <c r="M56" s="35" t="s">
        <v>56</v>
      </c>
      <c r="N56" s="35" t="s">
        <v>57</v>
      </c>
      <c r="O56" s="35" t="s">
        <v>58</v>
      </c>
      <c r="P56" s="35" t="s">
        <v>59</v>
      </c>
      <c r="Q56" s="35" t="s">
        <v>60</v>
      </c>
    </row>
    <row r="57" spans="2:20">
      <c r="B57" s="36" t="s">
        <v>61</v>
      </c>
      <c r="C57" s="36">
        <v>1</v>
      </c>
      <c r="D57" s="36">
        <v>45182095.717151672</v>
      </c>
      <c r="E57" s="36">
        <v>45182095.717151672</v>
      </c>
      <c r="F57" s="36">
        <v>31.508982921989094</v>
      </c>
      <c r="G57" s="36">
        <v>8.4342899711351414E-5</v>
      </c>
      <c r="L57" s="36" t="s">
        <v>61</v>
      </c>
      <c r="M57" s="36">
        <v>1</v>
      </c>
      <c r="N57" s="36">
        <v>45176544.504438341</v>
      </c>
      <c r="O57" s="36">
        <v>45176544.504438341</v>
      </c>
      <c r="P57" s="36">
        <v>31.8338434436216</v>
      </c>
      <c r="Q57" s="36">
        <v>8.0349068224673672E-5</v>
      </c>
    </row>
    <row r="58" spans="2:20">
      <c r="B58" s="36" t="s">
        <v>62</v>
      </c>
      <c r="C58" s="36">
        <v>13</v>
      </c>
      <c r="D58" s="36">
        <v>18641263.216181669</v>
      </c>
      <c r="E58" s="36">
        <v>1433943.324321667</v>
      </c>
      <c r="F58" s="36"/>
      <c r="G58" s="36"/>
      <c r="L58" s="36" t="s">
        <v>62</v>
      </c>
      <c r="M58" s="36">
        <v>13</v>
      </c>
      <c r="N58" s="36">
        <v>18448764.428894997</v>
      </c>
      <c r="O58" s="36">
        <v>1419135.7252996152</v>
      </c>
      <c r="P58" s="36"/>
      <c r="Q58" s="36"/>
    </row>
    <row r="59" spans="2:20" ht="15.75" thickBot="1">
      <c r="B59" s="37" t="s">
        <v>63</v>
      </c>
      <c r="C59" s="37">
        <v>14</v>
      </c>
      <c r="D59" s="37">
        <v>63823358.933333337</v>
      </c>
      <c r="E59" s="37"/>
      <c r="F59" s="37"/>
      <c r="G59" s="37"/>
      <c r="L59" s="37" t="s">
        <v>63</v>
      </c>
      <c r="M59" s="37">
        <v>14</v>
      </c>
      <c r="N59" s="37">
        <v>63625308.933333337</v>
      </c>
      <c r="O59" s="37"/>
      <c r="P59" s="37"/>
      <c r="Q59" s="37"/>
    </row>
    <row r="60" spans="2:20" ht="15.75" thickBot="1"/>
    <row r="61" spans="2:20">
      <c r="B61" s="35"/>
      <c r="C61" s="35" t="s">
        <v>64</v>
      </c>
      <c r="D61" s="35" t="s">
        <v>53</v>
      </c>
      <c r="E61" s="35" t="s">
        <v>65</v>
      </c>
      <c r="F61" s="35" t="s">
        <v>66</v>
      </c>
      <c r="G61" s="35" t="s">
        <v>67</v>
      </c>
      <c r="H61" s="35" t="s">
        <v>68</v>
      </c>
      <c r="I61" s="35" t="s">
        <v>69</v>
      </c>
      <c r="J61" s="35" t="s">
        <v>70</v>
      </c>
      <c r="L61" s="35"/>
      <c r="M61" s="35" t="s">
        <v>64</v>
      </c>
      <c r="N61" s="35" t="s">
        <v>53</v>
      </c>
      <c r="O61" s="35" t="s">
        <v>65</v>
      </c>
      <c r="P61" s="35" t="s">
        <v>66</v>
      </c>
      <c r="Q61" s="35" t="s">
        <v>67</v>
      </c>
      <c r="R61" s="35" t="s">
        <v>68</v>
      </c>
      <c r="S61" s="35" t="s">
        <v>69</v>
      </c>
      <c r="T61" s="35" t="s">
        <v>70</v>
      </c>
    </row>
    <row r="62" spans="2:20">
      <c r="B62" s="36" t="s">
        <v>71</v>
      </c>
      <c r="C62" s="36">
        <v>2523.0282015122025</v>
      </c>
      <c r="D62" s="36">
        <v>741.64437390523278</v>
      </c>
      <c r="E62" s="36">
        <v>3.4019380316024548</v>
      </c>
      <c r="F62" s="36">
        <v>4.7246966797668301E-3</v>
      </c>
      <c r="G62" s="36">
        <v>920.80294501084609</v>
      </c>
      <c r="H62" s="36">
        <v>4125.2534580135589</v>
      </c>
      <c r="I62" s="36">
        <v>920.80294501084609</v>
      </c>
      <c r="J62" s="36">
        <v>4125.2534580135589</v>
      </c>
      <c r="L62" s="36" t="s">
        <v>71</v>
      </c>
      <c r="M62" s="36">
        <v>2505.9273346831064</v>
      </c>
      <c r="N62" s="36">
        <v>737.80514575788663</v>
      </c>
      <c r="O62" s="36">
        <v>3.3964622625516836</v>
      </c>
      <c r="P62" s="36">
        <v>4.7746681046001429E-3</v>
      </c>
      <c r="Q62" s="36">
        <v>911.99622632010687</v>
      </c>
      <c r="R62" s="36">
        <v>4099.858443046106</v>
      </c>
      <c r="S62" s="36">
        <v>911.99622632010687</v>
      </c>
      <c r="T62" s="36">
        <v>4099.858443046106</v>
      </c>
    </row>
    <row r="63" spans="2:20" ht="15.75" thickBot="1">
      <c r="B63" s="37" t="s">
        <v>75</v>
      </c>
      <c r="C63" s="37">
        <v>12.635925417924526</v>
      </c>
      <c r="D63" s="37">
        <v>2.2510744643052094</v>
      </c>
      <c r="E63" s="37">
        <v>5.6132862854115242</v>
      </c>
      <c r="F63" s="37">
        <v>8.4342899711351279E-5</v>
      </c>
      <c r="G63" s="37">
        <v>7.7727747113623868</v>
      </c>
      <c r="H63" s="37">
        <v>17.499076124486663</v>
      </c>
      <c r="I63" s="37">
        <v>7.7727747113623868</v>
      </c>
      <c r="J63" s="37">
        <v>17.499076124486663</v>
      </c>
      <c r="L63" s="37" t="s">
        <v>18</v>
      </c>
      <c r="M63" s="37">
        <v>12.635149149544393</v>
      </c>
      <c r="N63" s="37">
        <v>2.2394214554653731</v>
      </c>
      <c r="O63" s="37">
        <v>5.6421488321048034</v>
      </c>
      <c r="P63" s="37">
        <v>8.0349068224673794E-5</v>
      </c>
      <c r="Q63" s="37">
        <v>7.7971732379842118</v>
      </c>
      <c r="R63" s="37">
        <v>17.473125061104575</v>
      </c>
      <c r="S63" s="37">
        <v>7.7971732379842118</v>
      </c>
      <c r="T63" s="37">
        <v>17.473125061104575</v>
      </c>
    </row>
    <row r="66" spans="2:17">
      <c r="B66" s="46" t="s">
        <v>74</v>
      </c>
      <c r="L66" s="46" t="s">
        <v>82</v>
      </c>
      <c r="N66" s="43"/>
    </row>
    <row r="67" spans="2:17">
      <c r="B67" t="s">
        <v>48</v>
      </c>
      <c r="L67" t="s">
        <v>48</v>
      </c>
    </row>
    <row r="68" spans="2:17" ht="15.75" thickBot="1"/>
    <row r="69" spans="2:17">
      <c r="B69" s="45" t="s">
        <v>49</v>
      </c>
      <c r="C69" s="45"/>
      <c r="L69" s="45" t="s">
        <v>49</v>
      </c>
      <c r="M69" s="45"/>
    </row>
    <row r="70" spans="2:17">
      <c r="B70" s="36" t="s">
        <v>50</v>
      </c>
      <c r="C70" s="36">
        <v>0.97957641343539026</v>
      </c>
      <c r="L70" s="36" t="s">
        <v>50</v>
      </c>
      <c r="M70" s="36">
        <v>0.87916492513433009</v>
      </c>
    </row>
    <row r="71" spans="2:17">
      <c r="B71" s="36" t="s">
        <v>51</v>
      </c>
      <c r="C71" s="36">
        <v>0.95956994975894272</v>
      </c>
      <c r="L71" s="36" t="s">
        <v>51</v>
      </c>
      <c r="M71" s="36">
        <v>0.77293096558645213</v>
      </c>
    </row>
    <row r="72" spans="2:17">
      <c r="B72" s="36" t="s">
        <v>52</v>
      </c>
      <c r="C72" s="36">
        <v>0.95283160805209988</v>
      </c>
      <c r="L72" s="36" t="s">
        <v>52</v>
      </c>
      <c r="M72" s="36">
        <v>0.73508612651752747</v>
      </c>
    </row>
    <row r="73" spans="2:17">
      <c r="B73" s="36" t="s">
        <v>53</v>
      </c>
      <c r="C73" s="36">
        <v>463.71521506808676</v>
      </c>
      <c r="L73" s="36" t="s">
        <v>53</v>
      </c>
      <c r="M73" s="36">
        <v>1097.244179135304</v>
      </c>
    </row>
    <row r="74" spans="2:17" ht="15.75" thickBot="1">
      <c r="B74" s="37" t="s">
        <v>54</v>
      </c>
      <c r="C74" s="37">
        <v>15</v>
      </c>
      <c r="L74" s="37" t="s">
        <v>54</v>
      </c>
      <c r="M74" s="37">
        <v>15</v>
      </c>
    </row>
    <row r="76" spans="2:17" ht="15.75" thickBot="1">
      <c r="B76" t="s">
        <v>55</v>
      </c>
      <c r="L76" t="s">
        <v>55</v>
      </c>
    </row>
    <row r="77" spans="2:17">
      <c r="B77" s="35"/>
      <c r="C77" s="35" t="s">
        <v>56</v>
      </c>
      <c r="D77" s="35" t="s">
        <v>57</v>
      </c>
      <c r="E77" s="35" t="s">
        <v>58</v>
      </c>
      <c r="F77" s="35" t="s">
        <v>59</v>
      </c>
      <c r="G77" s="35" t="s">
        <v>60</v>
      </c>
      <c r="L77" s="35"/>
      <c r="M77" s="35" t="s">
        <v>56</v>
      </c>
      <c r="N77" s="35" t="s">
        <v>57</v>
      </c>
      <c r="O77" s="35" t="s">
        <v>58</v>
      </c>
      <c r="P77" s="35" t="s">
        <v>59</v>
      </c>
      <c r="Q77" s="35" t="s">
        <v>60</v>
      </c>
    </row>
    <row r="78" spans="2:17">
      <c r="B78" s="36" t="s">
        <v>61</v>
      </c>
      <c r="C78" s="36">
        <v>2</v>
      </c>
      <c r="D78" s="36">
        <v>61242977.325105645</v>
      </c>
      <c r="E78" s="36">
        <v>30621488.662552822</v>
      </c>
      <c r="F78" s="36">
        <v>142.40446559492293</v>
      </c>
      <c r="G78" s="36">
        <v>4.3674273165668933E-9</v>
      </c>
      <c r="L78" s="36" t="s">
        <v>61</v>
      </c>
      <c r="M78" s="36">
        <v>2</v>
      </c>
      <c r="N78" s="36">
        <v>49177971.469577655</v>
      </c>
      <c r="O78" s="36">
        <v>24588985.734788828</v>
      </c>
      <c r="P78" s="36">
        <v>20.423682187649337</v>
      </c>
      <c r="Q78" s="36">
        <v>1.3707159899926602E-4</v>
      </c>
    </row>
    <row r="79" spans="2:17">
      <c r="B79" s="36" t="s">
        <v>62</v>
      </c>
      <c r="C79" s="36">
        <v>12</v>
      </c>
      <c r="D79" s="36">
        <v>2580381.6082277033</v>
      </c>
      <c r="E79" s="36">
        <v>215031.80068564194</v>
      </c>
      <c r="F79" s="36"/>
      <c r="G79" s="36"/>
      <c r="L79" s="36" t="s">
        <v>62</v>
      </c>
      <c r="M79" s="36">
        <v>12</v>
      </c>
      <c r="N79" s="36">
        <v>14447337.463755684</v>
      </c>
      <c r="O79" s="36">
        <v>1203944.7886463071</v>
      </c>
      <c r="P79" s="36"/>
      <c r="Q79" s="36"/>
    </row>
    <row r="80" spans="2:17" ht="15.75" thickBot="1">
      <c r="B80" s="37" t="s">
        <v>63</v>
      </c>
      <c r="C80" s="37">
        <v>14</v>
      </c>
      <c r="D80" s="37">
        <v>63823358.933333345</v>
      </c>
      <c r="E80" s="37"/>
      <c r="F80" s="37"/>
      <c r="G80" s="37"/>
      <c r="L80" s="37" t="s">
        <v>63</v>
      </c>
      <c r="M80" s="37">
        <v>14</v>
      </c>
      <c r="N80" s="37">
        <v>63625308.933333337</v>
      </c>
      <c r="O80" s="37"/>
      <c r="P80" s="37"/>
      <c r="Q80" s="37"/>
    </row>
    <row r="81" spans="2:20" ht="15.75" thickBot="1"/>
    <row r="82" spans="2:20">
      <c r="B82" s="35"/>
      <c r="C82" s="35" t="s">
        <v>64</v>
      </c>
      <c r="D82" s="35" t="s">
        <v>53</v>
      </c>
      <c r="E82" s="35" t="s">
        <v>65</v>
      </c>
      <c r="F82" s="35" t="s">
        <v>66</v>
      </c>
      <c r="G82" s="35" t="s">
        <v>67</v>
      </c>
      <c r="H82" s="35" t="s">
        <v>68</v>
      </c>
      <c r="I82" s="35" t="s">
        <v>69</v>
      </c>
      <c r="J82" s="35" t="s">
        <v>70</v>
      </c>
      <c r="L82" s="35"/>
      <c r="M82" s="35" t="s">
        <v>64</v>
      </c>
      <c r="N82" s="35" t="s">
        <v>53</v>
      </c>
      <c r="O82" s="35" t="s">
        <v>65</v>
      </c>
      <c r="P82" s="35" t="s">
        <v>66</v>
      </c>
      <c r="Q82" s="35" t="s">
        <v>67</v>
      </c>
      <c r="R82" s="35" t="s">
        <v>68</v>
      </c>
      <c r="S82" s="35" t="s">
        <v>69</v>
      </c>
      <c r="T82" s="35" t="s">
        <v>70</v>
      </c>
    </row>
    <row r="83" spans="2:20">
      <c r="B83" s="36" t="s">
        <v>71</v>
      </c>
      <c r="C83" s="36">
        <v>1242.0493759593874</v>
      </c>
      <c r="D83" s="36">
        <v>953.55922708093055</v>
      </c>
      <c r="E83" s="36">
        <v>1.3025403568917193</v>
      </c>
      <c r="F83" s="38">
        <v>0.21717544282433532</v>
      </c>
      <c r="G83" s="36">
        <v>-835.57769946615326</v>
      </c>
      <c r="H83" s="36">
        <v>3319.676451384928</v>
      </c>
      <c r="I83" s="36">
        <v>-835.57769946615326</v>
      </c>
      <c r="J83" s="36">
        <v>3319.676451384928</v>
      </c>
      <c r="L83" s="36" t="s">
        <v>71</v>
      </c>
      <c r="M83" s="36">
        <v>5806.6869010653509</v>
      </c>
      <c r="N83" s="36">
        <v>1933.8800773734906</v>
      </c>
      <c r="O83" s="36">
        <v>3.0026096080123712</v>
      </c>
      <c r="P83" s="36">
        <v>1.1013155566478312E-2</v>
      </c>
      <c r="Q83" s="36">
        <v>1593.1241822850125</v>
      </c>
      <c r="R83" s="36">
        <v>10020.24961984569</v>
      </c>
      <c r="S83" s="36">
        <v>1593.1241822850125</v>
      </c>
      <c r="T83" s="36">
        <v>10020.24961984569</v>
      </c>
    </row>
    <row r="84" spans="2:20">
      <c r="B84" s="36" t="s">
        <v>15</v>
      </c>
      <c r="C84" s="36">
        <v>-4.3001127731341834E-2</v>
      </c>
      <c r="D84" s="36">
        <v>4.5497011837243514E-2</v>
      </c>
      <c r="E84" s="36">
        <v>-0.9451418015136861</v>
      </c>
      <c r="F84" s="38">
        <v>0.36322903084382951</v>
      </c>
      <c r="G84" s="36">
        <v>-0.14213060072000899</v>
      </c>
      <c r="H84" s="36">
        <v>5.6128345257325338E-2</v>
      </c>
      <c r="I84" s="36">
        <v>-0.14213060072000899</v>
      </c>
      <c r="J84" s="36">
        <v>5.6128345257325338E-2</v>
      </c>
      <c r="L84" s="36" t="s">
        <v>15</v>
      </c>
      <c r="M84" s="36">
        <v>-0.20054114836837084</v>
      </c>
      <c r="N84" s="36">
        <v>0.11000168454061356</v>
      </c>
      <c r="O84" s="36">
        <v>-1.8230734302466918</v>
      </c>
      <c r="P84" s="38">
        <v>9.3286384633897323E-2</v>
      </c>
      <c r="Q84" s="36">
        <v>-0.44021422965522516</v>
      </c>
      <c r="R84" s="36">
        <v>3.913193291848352E-2</v>
      </c>
      <c r="S84" s="36">
        <v>-0.44021422965522516</v>
      </c>
      <c r="T84" s="36">
        <v>3.913193291848352E-2</v>
      </c>
    </row>
    <row r="85" spans="2:20" ht="15.75" thickBot="1">
      <c r="B85" s="37" t="s">
        <v>16</v>
      </c>
      <c r="C85" s="37">
        <v>2.608738074331963</v>
      </c>
      <c r="D85" s="37">
        <v>0.30555771461340608</v>
      </c>
      <c r="E85" s="37">
        <v>8.5376279163252615</v>
      </c>
      <c r="F85" s="37">
        <v>1.9201538037395475E-6</v>
      </c>
      <c r="G85" s="37">
        <v>1.9429850062930303</v>
      </c>
      <c r="H85" s="37">
        <v>3.2744911423708958</v>
      </c>
      <c r="I85" s="37">
        <v>1.9429850062930303</v>
      </c>
      <c r="J85" s="37">
        <v>3.2744911423708958</v>
      </c>
      <c r="L85" s="37" t="s">
        <v>18</v>
      </c>
      <c r="M85" s="37">
        <v>6.7986093124664935</v>
      </c>
      <c r="N85" s="37">
        <v>3.8084188822561478</v>
      </c>
      <c r="O85" s="37">
        <v>1.7851527162996643</v>
      </c>
      <c r="P85" s="47">
        <v>9.9514536654458752E-2</v>
      </c>
      <c r="Q85" s="37">
        <v>-1.4992225994108574</v>
      </c>
      <c r="R85" s="37">
        <v>15.096441224343845</v>
      </c>
      <c r="S85" s="37">
        <v>-1.4992225994108574</v>
      </c>
      <c r="T85" s="37">
        <v>15.096441224343845</v>
      </c>
    </row>
    <row r="89" spans="2:20">
      <c r="B89" s="46" t="s">
        <v>78</v>
      </c>
      <c r="L89" s="46" t="s">
        <v>83</v>
      </c>
    </row>
    <row r="90" spans="2:20">
      <c r="B90" t="s">
        <v>48</v>
      </c>
      <c r="L90" t="s">
        <v>48</v>
      </c>
    </row>
    <row r="91" spans="2:20" ht="15.75" thickBot="1"/>
    <row r="92" spans="2:20">
      <c r="B92" s="45" t="s">
        <v>49</v>
      </c>
      <c r="C92" s="45"/>
      <c r="L92" s="45" t="s">
        <v>49</v>
      </c>
      <c r="M92" s="45"/>
    </row>
    <row r="93" spans="2:20">
      <c r="B93" s="36" t="s">
        <v>50</v>
      </c>
      <c r="C93" s="36">
        <v>0.98087162857179655</v>
      </c>
      <c r="L93" s="36" t="s">
        <v>50</v>
      </c>
      <c r="M93" s="36">
        <v>0.97919825712304376</v>
      </c>
    </row>
    <row r="94" spans="2:20">
      <c r="B94" s="36" t="s">
        <v>51</v>
      </c>
      <c r="C94" s="36">
        <v>0.96210915173708833</v>
      </c>
      <c r="L94" s="36" t="s">
        <v>51</v>
      </c>
      <c r="M94" s="36">
        <v>0.95882922675280657</v>
      </c>
    </row>
    <row r="95" spans="2:20">
      <c r="B95" s="36" t="s">
        <v>52</v>
      </c>
      <c r="C95" s="36">
        <v>0.95579401035993639</v>
      </c>
      <c r="L95" s="36" t="s">
        <v>52</v>
      </c>
      <c r="M95" s="36">
        <v>0.95196743121160765</v>
      </c>
    </row>
    <row r="96" spans="2:20">
      <c r="B96" s="36" t="s">
        <v>53</v>
      </c>
      <c r="C96" s="36">
        <v>448.91732803975958</v>
      </c>
      <c r="L96" s="36" t="s">
        <v>53</v>
      </c>
      <c r="M96" s="36">
        <v>467.2172199021291</v>
      </c>
    </row>
    <row r="97" spans="2:20" ht="15.75" thickBot="1">
      <c r="B97" s="37" t="s">
        <v>54</v>
      </c>
      <c r="C97" s="37">
        <v>15</v>
      </c>
      <c r="L97" s="37" t="s">
        <v>54</v>
      </c>
      <c r="M97" s="37">
        <v>15</v>
      </c>
    </row>
    <row r="99" spans="2:20" ht="15.75" thickBot="1">
      <c r="B99" t="s">
        <v>55</v>
      </c>
      <c r="L99" t="s">
        <v>55</v>
      </c>
    </row>
    <row r="100" spans="2:20">
      <c r="B100" s="35"/>
      <c r="C100" s="35" t="s">
        <v>56</v>
      </c>
      <c r="D100" s="35" t="s">
        <v>57</v>
      </c>
      <c r="E100" s="35" t="s">
        <v>58</v>
      </c>
      <c r="F100" s="35" t="s">
        <v>59</v>
      </c>
      <c r="G100" s="35" t="s">
        <v>60</v>
      </c>
      <c r="L100" s="35"/>
      <c r="M100" s="35" t="s">
        <v>56</v>
      </c>
      <c r="N100" s="35" t="s">
        <v>57</v>
      </c>
      <c r="O100" s="35" t="s">
        <v>58</v>
      </c>
      <c r="P100" s="35" t="s">
        <v>59</v>
      </c>
      <c r="Q100" s="35" t="s">
        <v>60</v>
      </c>
    </row>
    <row r="101" spans="2:20">
      <c r="B101" s="36" t="s">
        <v>61</v>
      </c>
      <c r="C101" s="36">
        <v>2</v>
      </c>
      <c r="D101" s="36">
        <v>61405037.724361062</v>
      </c>
      <c r="E101" s="36">
        <v>30702518.862180531</v>
      </c>
      <c r="F101" s="36">
        <v>152.34958242074808</v>
      </c>
      <c r="G101" s="36">
        <v>2.9594156604839956E-9</v>
      </c>
      <c r="L101" s="36" t="s">
        <v>61</v>
      </c>
      <c r="M101" s="36">
        <v>2</v>
      </c>
      <c r="N101" s="36">
        <v>61005805.76645644</v>
      </c>
      <c r="O101" s="36">
        <v>30502902.88322822</v>
      </c>
      <c r="P101" s="36">
        <v>139.73445011526525</v>
      </c>
      <c r="Q101" s="36">
        <v>4.8700581018508673E-9</v>
      </c>
    </row>
    <row r="102" spans="2:20">
      <c r="B102" s="36" t="s">
        <v>62</v>
      </c>
      <c r="C102" s="36">
        <v>12</v>
      </c>
      <c r="D102" s="36">
        <v>2418321.2089722855</v>
      </c>
      <c r="E102" s="36">
        <v>201526.76741435713</v>
      </c>
      <c r="F102" s="36"/>
      <c r="G102" s="36"/>
      <c r="L102" s="36" t="s">
        <v>62</v>
      </c>
      <c r="M102" s="36">
        <v>12</v>
      </c>
      <c r="N102" s="36">
        <v>2619503.1668768935</v>
      </c>
      <c r="O102" s="36">
        <v>218291.93057307447</v>
      </c>
      <c r="P102" s="36"/>
      <c r="Q102" s="36"/>
    </row>
    <row r="103" spans="2:20" ht="15.75" thickBot="1">
      <c r="B103" s="37" t="s">
        <v>63</v>
      </c>
      <c r="C103" s="37">
        <v>14</v>
      </c>
      <c r="D103" s="37">
        <v>63823358.933333345</v>
      </c>
      <c r="E103" s="37"/>
      <c r="F103" s="37"/>
      <c r="G103" s="37"/>
      <c r="L103" s="37" t="s">
        <v>63</v>
      </c>
      <c r="M103" s="37">
        <v>14</v>
      </c>
      <c r="N103" s="37">
        <v>63625308.933333337</v>
      </c>
      <c r="O103" s="37"/>
      <c r="P103" s="37"/>
      <c r="Q103" s="37"/>
    </row>
    <row r="104" spans="2:20" ht="15.75" thickBot="1"/>
    <row r="105" spans="2:20">
      <c r="B105" s="35"/>
      <c r="C105" s="35" t="s">
        <v>64</v>
      </c>
      <c r="D105" s="35" t="s">
        <v>53</v>
      </c>
      <c r="E105" s="35" t="s">
        <v>65</v>
      </c>
      <c r="F105" s="35" t="s">
        <v>66</v>
      </c>
      <c r="G105" s="35" t="s">
        <v>67</v>
      </c>
      <c r="H105" s="35" t="s">
        <v>68</v>
      </c>
      <c r="I105" s="35" t="s">
        <v>69</v>
      </c>
      <c r="J105" s="35" t="s">
        <v>70</v>
      </c>
      <c r="L105" s="35"/>
      <c r="M105" s="35" t="s">
        <v>64</v>
      </c>
      <c r="N105" s="35" t="s">
        <v>53</v>
      </c>
      <c r="O105" s="35" t="s">
        <v>65</v>
      </c>
      <c r="P105" s="35" t="s">
        <v>66</v>
      </c>
      <c r="Q105" s="35" t="s">
        <v>67</v>
      </c>
      <c r="R105" s="35" t="s">
        <v>68</v>
      </c>
      <c r="S105" s="35" t="s">
        <v>69</v>
      </c>
      <c r="T105" s="35" t="s">
        <v>70</v>
      </c>
    </row>
    <row r="106" spans="2:20">
      <c r="B106" s="36" t="s">
        <v>71</v>
      </c>
      <c r="C106" s="36">
        <v>465.91386912473456</v>
      </c>
      <c r="D106" s="36">
        <v>360.37491217726205</v>
      </c>
      <c r="E106" s="36">
        <v>1.2928587795133746</v>
      </c>
      <c r="F106" s="38">
        <v>0.2203975376525581</v>
      </c>
      <c r="G106" s="36">
        <v>-319.2756121155694</v>
      </c>
      <c r="H106" s="36">
        <v>1251.1033503650385</v>
      </c>
      <c r="I106" s="36">
        <v>-319.2756121155694</v>
      </c>
      <c r="J106" s="36">
        <v>1251.1033503650385</v>
      </c>
      <c r="L106" s="36" t="s">
        <v>71</v>
      </c>
      <c r="M106" s="36">
        <v>473.92620166405766</v>
      </c>
      <c r="N106" s="36">
        <v>375.06541644349676</v>
      </c>
      <c r="O106" s="36">
        <v>1.2635827801933697</v>
      </c>
      <c r="P106" s="38">
        <v>0.23037647467312894</v>
      </c>
      <c r="Q106" s="36">
        <v>-343.27113870904168</v>
      </c>
      <c r="R106" s="36">
        <v>1291.123542037157</v>
      </c>
      <c r="S106" s="36">
        <v>-343.27113870904168</v>
      </c>
      <c r="T106" s="36">
        <v>1291.123542037157</v>
      </c>
    </row>
    <row r="107" spans="2:20">
      <c r="B107" s="36" t="s">
        <v>16</v>
      </c>
      <c r="C107" s="36">
        <v>2.5426251490522769</v>
      </c>
      <c r="D107" s="36">
        <v>0.28338959448381856</v>
      </c>
      <c r="E107" s="36">
        <v>8.9721895176975526</v>
      </c>
      <c r="F107" s="36">
        <v>1.1407571529554813E-6</v>
      </c>
      <c r="G107" s="36">
        <v>1.9251722655058257</v>
      </c>
      <c r="H107" s="36">
        <v>3.1600780325987281</v>
      </c>
      <c r="I107" s="36">
        <v>1.9251722655058257</v>
      </c>
      <c r="J107" s="36">
        <v>3.1600780325987281</v>
      </c>
      <c r="L107" s="36" t="s">
        <v>16</v>
      </c>
      <c r="M107" s="36">
        <v>2.5115848460015449</v>
      </c>
      <c r="N107" s="36">
        <v>0.29494183051939282</v>
      </c>
      <c r="O107" s="36">
        <v>8.5155260668811934</v>
      </c>
      <c r="P107" s="36">
        <v>1.9727191438559902E-6</v>
      </c>
      <c r="Q107" s="36">
        <v>1.8689618023983456</v>
      </c>
      <c r="R107" s="36">
        <v>3.1542078896047441</v>
      </c>
      <c r="S107" s="36">
        <v>1.8689618023983456</v>
      </c>
      <c r="T107" s="36">
        <v>3.1542078896047441</v>
      </c>
    </row>
    <row r="108" spans="2:20" ht="15.75" thickBot="1">
      <c r="B108" s="37" t="s">
        <v>18</v>
      </c>
      <c r="C108" s="37">
        <v>1.9366190086474668</v>
      </c>
      <c r="D108" s="37">
        <v>1.4608946357194628</v>
      </c>
      <c r="E108" s="37">
        <v>1.3256390716321023</v>
      </c>
      <c r="F108" s="47">
        <v>0.2096424136918672</v>
      </c>
      <c r="G108" s="37">
        <v>-1.24639696279474</v>
      </c>
      <c r="H108" s="37">
        <v>5.1196349800896739</v>
      </c>
      <c r="I108" s="37">
        <v>-1.24639696279474</v>
      </c>
      <c r="J108" s="37">
        <v>5.1196349800896739</v>
      </c>
      <c r="L108" s="37" t="s">
        <v>18</v>
      </c>
      <c r="M108" s="37">
        <v>2.0664596003658051</v>
      </c>
      <c r="N108" s="37">
        <v>1.5204472797947524</v>
      </c>
      <c r="O108" s="37">
        <v>1.3591129582899841</v>
      </c>
      <c r="P108" s="47">
        <v>0.19910612926195559</v>
      </c>
      <c r="Q108" s="37">
        <v>-1.2463104358792387</v>
      </c>
      <c r="R108" s="37">
        <v>5.379229636610849</v>
      </c>
      <c r="S108" s="37">
        <v>-1.2463104358792387</v>
      </c>
      <c r="T108" s="37">
        <v>5.379229636610849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I38"/>
  <sheetViews>
    <sheetView workbookViewId="0">
      <selection activeCell="B3" sqref="B3:I37"/>
    </sheetView>
  </sheetViews>
  <sheetFormatPr defaultRowHeight="15"/>
  <sheetData>
    <row r="2" spans="2:9" ht="15.75" thickBot="1"/>
    <row r="3" spans="2:9" ht="16.5" thickTop="1" thickBot="1">
      <c r="B3" s="34" t="s">
        <v>12</v>
      </c>
      <c r="C3" s="34" t="s">
        <v>15</v>
      </c>
      <c r="D3" s="34" t="s">
        <v>18</v>
      </c>
      <c r="G3" s="34" t="s">
        <v>12</v>
      </c>
      <c r="H3" s="34" t="s">
        <v>16</v>
      </c>
      <c r="I3" s="34" t="s">
        <v>18</v>
      </c>
    </row>
    <row r="4" spans="2:9" ht="15.75" thickTop="1">
      <c r="B4" s="22">
        <v>7415</v>
      </c>
      <c r="C4" s="30">
        <v>4305</v>
      </c>
      <c r="D4" s="30">
        <v>495</v>
      </c>
      <c r="G4" s="22">
        <v>7415</v>
      </c>
      <c r="H4" s="30">
        <v>2587</v>
      </c>
      <c r="I4" s="30">
        <v>495</v>
      </c>
    </row>
    <row r="5" spans="2:9">
      <c r="B5" s="19">
        <v>7598</v>
      </c>
      <c r="C5" s="13">
        <v>7103</v>
      </c>
      <c r="D5" s="13">
        <v>360</v>
      </c>
      <c r="G5" s="19">
        <v>7598</v>
      </c>
      <c r="H5" s="13">
        <v>2605</v>
      </c>
      <c r="I5" s="13">
        <v>360</v>
      </c>
    </row>
    <row r="6" spans="2:9">
      <c r="B6" s="19">
        <v>8112</v>
      </c>
      <c r="C6" s="13">
        <v>9505</v>
      </c>
      <c r="D6" s="13">
        <v>281</v>
      </c>
      <c r="G6" s="19">
        <v>8112</v>
      </c>
      <c r="H6" s="13">
        <v>2788</v>
      </c>
      <c r="I6" s="13">
        <v>281</v>
      </c>
    </row>
    <row r="7" spans="2:9">
      <c r="B7" s="19">
        <v>6626</v>
      </c>
      <c r="C7" s="13">
        <v>7106</v>
      </c>
      <c r="D7" s="13">
        <v>410</v>
      </c>
      <c r="G7" s="19">
        <v>6626</v>
      </c>
      <c r="H7" s="13">
        <v>2356</v>
      </c>
      <c r="I7" s="13">
        <v>410</v>
      </c>
    </row>
    <row r="8" spans="2:9">
      <c r="B8" s="19">
        <v>5730</v>
      </c>
      <c r="C8" s="13">
        <v>10052</v>
      </c>
      <c r="D8" s="13">
        <v>223</v>
      </c>
      <c r="G8" s="19">
        <v>5730</v>
      </c>
      <c r="H8" s="13">
        <v>1988</v>
      </c>
      <c r="I8" s="13">
        <v>223</v>
      </c>
    </row>
    <row r="9" spans="2:9">
      <c r="B9" s="19">
        <v>3089</v>
      </c>
      <c r="C9" s="13">
        <v>12513</v>
      </c>
      <c r="D9" s="13">
        <v>123</v>
      </c>
      <c r="G9" s="19">
        <v>3089</v>
      </c>
      <c r="H9" s="13">
        <v>1058</v>
      </c>
      <c r="I9" s="13">
        <v>123</v>
      </c>
    </row>
    <row r="10" spans="2:9">
      <c r="B10" s="19">
        <v>2950</v>
      </c>
      <c r="C10" s="13">
        <v>19221</v>
      </c>
      <c r="D10" s="13">
        <v>99</v>
      </c>
      <c r="G10" s="19">
        <v>2950</v>
      </c>
      <c r="H10" s="13">
        <v>825</v>
      </c>
      <c r="I10" s="13">
        <v>99</v>
      </c>
    </row>
    <row r="11" spans="2:9">
      <c r="B11" s="19">
        <v>8655</v>
      </c>
      <c r="C11" s="13">
        <v>4339</v>
      </c>
      <c r="D11" s="13">
        <v>341</v>
      </c>
      <c r="G11" s="19">
        <v>8655</v>
      </c>
      <c r="H11" s="13">
        <v>2687</v>
      </c>
      <c r="I11" s="13">
        <v>341</v>
      </c>
    </row>
    <row r="12" spans="2:9">
      <c r="B12" s="19">
        <v>7546</v>
      </c>
      <c r="C12" s="13">
        <v>1305</v>
      </c>
      <c r="D12" s="13">
        <v>503</v>
      </c>
      <c r="G12" s="19">
        <v>7546</v>
      </c>
      <c r="H12" s="13">
        <v>2350</v>
      </c>
      <c r="I12" s="13">
        <v>503</v>
      </c>
    </row>
    <row r="13" spans="2:9">
      <c r="B13" s="19">
        <v>7901</v>
      </c>
      <c r="C13" s="13">
        <v>1198</v>
      </c>
      <c r="D13" s="13">
        <v>304</v>
      </c>
      <c r="G13" s="19">
        <v>7901</v>
      </c>
      <c r="H13" s="13">
        <v>2876</v>
      </c>
      <c r="I13" s="13">
        <v>304</v>
      </c>
    </row>
    <row r="14" spans="2:9">
      <c r="B14" s="19">
        <v>6615</v>
      </c>
      <c r="C14" s="13">
        <v>7211</v>
      </c>
      <c r="D14" s="13">
        <v>272</v>
      </c>
      <c r="G14" s="19">
        <v>6615</v>
      </c>
      <c r="H14" s="13">
        <v>1986</v>
      </c>
      <c r="I14" s="13">
        <v>272</v>
      </c>
    </row>
    <row r="15" spans="2:9">
      <c r="B15" s="19">
        <v>9731</v>
      </c>
      <c r="C15" s="13">
        <v>1121</v>
      </c>
      <c r="D15" s="13">
        <v>544</v>
      </c>
      <c r="G15" s="19">
        <v>9731</v>
      </c>
      <c r="H15" s="13">
        <v>2987</v>
      </c>
      <c r="I15" s="13">
        <v>544</v>
      </c>
    </row>
    <row r="16" spans="2:9">
      <c r="B16" s="19">
        <v>5012</v>
      </c>
      <c r="C16" s="13">
        <v>9083</v>
      </c>
      <c r="D16" s="13">
        <v>209</v>
      </c>
      <c r="G16" s="19">
        <v>5012</v>
      </c>
      <c r="H16" s="13">
        <v>1578</v>
      </c>
      <c r="I16" s="13">
        <v>209</v>
      </c>
    </row>
    <row r="17" spans="2:9">
      <c r="B17" s="19">
        <v>4021</v>
      </c>
      <c r="C17" s="13">
        <v>11041</v>
      </c>
      <c r="D17" s="13">
        <v>201</v>
      </c>
      <c r="G17" s="19">
        <v>4021</v>
      </c>
      <c r="H17" s="13">
        <v>1278</v>
      </c>
      <c r="I17" s="13">
        <v>201</v>
      </c>
    </row>
    <row r="18" spans="2:9" ht="15.75" thickBot="1">
      <c r="B18" s="20">
        <v>3605</v>
      </c>
      <c r="C18" s="17">
        <v>11051</v>
      </c>
      <c r="D18" s="17">
        <v>127</v>
      </c>
      <c r="G18" s="20">
        <v>3605</v>
      </c>
      <c r="H18" s="17">
        <v>1089</v>
      </c>
      <c r="I18" s="17">
        <v>127</v>
      </c>
    </row>
    <row r="19" spans="2:9" ht="15.75" thickTop="1"/>
    <row r="21" spans="2:9" ht="15.75" thickBot="1"/>
    <row r="22" spans="2:9" ht="16.5" thickTop="1" thickBot="1">
      <c r="B22" s="34" t="s">
        <v>13</v>
      </c>
      <c r="C22" s="34" t="s">
        <v>15</v>
      </c>
      <c r="D22" s="34" t="s">
        <v>18</v>
      </c>
      <c r="G22" s="34" t="s">
        <v>13</v>
      </c>
      <c r="H22" s="34" t="s">
        <v>16</v>
      </c>
      <c r="I22" s="34" t="s">
        <v>18</v>
      </c>
    </row>
    <row r="23" spans="2:9" ht="15.75" thickTop="1">
      <c r="B23" s="30">
        <v>7428</v>
      </c>
      <c r="C23" s="30">
        <v>4305</v>
      </c>
      <c r="D23" s="30">
        <v>495</v>
      </c>
      <c r="G23" s="30">
        <v>7428</v>
      </c>
      <c r="H23" s="30">
        <v>2587</v>
      </c>
      <c r="I23" s="30">
        <v>495</v>
      </c>
    </row>
    <row r="24" spans="2:9">
      <c r="B24" s="13">
        <v>7192</v>
      </c>
      <c r="C24" s="13">
        <v>7103</v>
      </c>
      <c r="D24" s="13">
        <v>360</v>
      </c>
      <c r="G24" s="13">
        <v>7192</v>
      </c>
      <c r="H24" s="13">
        <v>2605</v>
      </c>
      <c r="I24" s="13">
        <v>360</v>
      </c>
    </row>
    <row r="25" spans="2:9">
      <c r="B25" s="13">
        <v>8150</v>
      </c>
      <c r="C25" s="13">
        <v>9505</v>
      </c>
      <c r="D25" s="13">
        <v>281</v>
      </c>
      <c r="G25" s="13">
        <v>8150</v>
      </c>
      <c r="H25" s="13">
        <v>2788</v>
      </c>
      <c r="I25" s="13">
        <v>281</v>
      </c>
    </row>
    <row r="26" spans="2:9">
      <c r="B26" s="13">
        <v>6698</v>
      </c>
      <c r="C26" s="13">
        <v>7106</v>
      </c>
      <c r="D26" s="13">
        <v>410</v>
      </c>
      <c r="G26" s="13">
        <v>6698</v>
      </c>
      <c r="H26" s="13">
        <v>2356</v>
      </c>
      <c r="I26" s="13">
        <v>410</v>
      </c>
    </row>
    <row r="27" spans="2:9">
      <c r="B27" s="13">
        <v>5900</v>
      </c>
      <c r="C27" s="13">
        <v>10052</v>
      </c>
      <c r="D27" s="13">
        <v>223</v>
      </c>
      <c r="G27" s="13">
        <v>5900</v>
      </c>
      <c r="H27" s="13">
        <v>1988</v>
      </c>
      <c r="I27" s="13">
        <v>223</v>
      </c>
    </row>
    <row r="28" spans="2:9">
      <c r="B28" s="13">
        <v>3078</v>
      </c>
      <c r="C28" s="13">
        <v>12513</v>
      </c>
      <c r="D28" s="13">
        <v>123</v>
      </c>
      <c r="G28" s="13">
        <v>3078</v>
      </c>
      <c r="H28" s="13">
        <v>1058</v>
      </c>
      <c r="I28" s="13">
        <v>123</v>
      </c>
    </row>
    <row r="29" spans="2:9">
      <c r="B29" s="13">
        <v>2980</v>
      </c>
      <c r="C29" s="13">
        <v>19221</v>
      </c>
      <c r="D29" s="13">
        <v>99</v>
      </c>
      <c r="G29" s="13">
        <v>2980</v>
      </c>
      <c r="H29" s="13">
        <v>825</v>
      </c>
      <c r="I29" s="13">
        <v>99</v>
      </c>
    </row>
    <row r="30" spans="2:9">
      <c r="B30" s="13">
        <v>8522</v>
      </c>
      <c r="C30" s="13">
        <v>4339</v>
      </c>
      <c r="D30" s="13">
        <v>341</v>
      </c>
      <c r="G30" s="13">
        <v>8522</v>
      </c>
      <c r="H30" s="13">
        <v>2687</v>
      </c>
      <c r="I30" s="13">
        <v>341</v>
      </c>
    </row>
    <row r="31" spans="2:9">
      <c r="B31" s="13">
        <v>7548</v>
      </c>
      <c r="C31" s="13">
        <v>1305</v>
      </c>
      <c r="D31" s="13">
        <v>503</v>
      </c>
      <c r="G31" s="13">
        <v>7548</v>
      </c>
      <c r="H31" s="13">
        <v>2350</v>
      </c>
      <c r="I31" s="13">
        <v>503</v>
      </c>
    </row>
    <row r="32" spans="2:9">
      <c r="B32" s="13">
        <v>7896</v>
      </c>
      <c r="C32" s="13">
        <v>1198</v>
      </c>
      <c r="D32" s="13">
        <v>304</v>
      </c>
      <c r="G32" s="13">
        <v>7896</v>
      </c>
      <c r="H32" s="13">
        <v>2876</v>
      </c>
      <c r="I32" s="13">
        <v>304</v>
      </c>
    </row>
    <row r="33" spans="2:9">
      <c r="B33" s="13">
        <v>6636</v>
      </c>
      <c r="C33" s="13">
        <v>7211</v>
      </c>
      <c r="D33" s="13">
        <v>272</v>
      </c>
      <c r="G33" s="13">
        <v>6636</v>
      </c>
      <c r="H33" s="13">
        <v>1986</v>
      </c>
      <c r="I33" s="13">
        <v>272</v>
      </c>
    </row>
    <row r="34" spans="2:9">
      <c r="B34" s="13">
        <v>9800</v>
      </c>
      <c r="C34" s="13">
        <v>1121</v>
      </c>
      <c r="D34" s="13">
        <v>544</v>
      </c>
      <c r="G34" s="13">
        <v>9800</v>
      </c>
      <c r="H34" s="13">
        <v>2987</v>
      </c>
      <c r="I34" s="13">
        <v>544</v>
      </c>
    </row>
    <row r="35" spans="2:9">
      <c r="B35" s="13">
        <v>5123</v>
      </c>
      <c r="C35" s="13">
        <v>9083</v>
      </c>
      <c r="D35" s="13">
        <v>209</v>
      </c>
      <c r="G35" s="13">
        <v>5123</v>
      </c>
      <c r="H35" s="13">
        <v>1578</v>
      </c>
      <c r="I35" s="13">
        <v>209</v>
      </c>
    </row>
    <row r="36" spans="2:9">
      <c r="B36" s="13">
        <v>3895</v>
      </c>
      <c r="C36" s="13">
        <v>11041</v>
      </c>
      <c r="D36" s="13">
        <v>201</v>
      </c>
      <c r="G36" s="13">
        <v>3895</v>
      </c>
      <c r="H36" s="13">
        <v>1278</v>
      </c>
      <c r="I36" s="13">
        <v>201</v>
      </c>
    </row>
    <row r="37" spans="2:9" ht="15.75" thickBot="1">
      <c r="B37" s="17">
        <v>3500</v>
      </c>
      <c r="C37" s="17">
        <v>11051</v>
      </c>
      <c r="D37" s="17">
        <v>127</v>
      </c>
      <c r="G37" s="17">
        <v>3500</v>
      </c>
      <c r="H37" s="17">
        <v>1089</v>
      </c>
      <c r="I37" s="17">
        <v>127</v>
      </c>
    </row>
    <row r="38" spans="2:9" ht="15.75" thickTop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V50"/>
  <sheetViews>
    <sheetView topLeftCell="I22" workbookViewId="0">
      <selection activeCell="M35" sqref="M35:V44"/>
    </sheetView>
  </sheetViews>
  <sheetFormatPr defaultRowHeight="15"/>
  <sheetData>
    <row r="1" spans="2:13" ht="15.75" thickBot="1"/>
    <row r="2" spans="2:13" ht="16.5" thickTop="1" thickBot="1">
      <c r="B2" s="33"/>
      <c r="C2" s="34" t="s">
        <v>12</v>
      </c>
      <c r="D2" s="34" t="s">
        <v>13</v>
      </c>
      <c r="E2" s="34" t="s">
        <v>84</v>
      </c>
      <c r="F2" s="34" t="s">
        <v>85</v>
      </c>
      <c r="G2" s="34" t="s">
        <v>86</v>
      </c>
      <c r="H2" s="34" t="s">
        <v>87</v>
      </c>
      <c r="I2" s="34" t="s">
        <v>88</v>
      </c>
      <c r="J2" s="34" t="s">
        <v>89</v>
      </c>
      <c r="K2" s="34" t="s">
        <v>90</v>
      </c>
      <c r="L2" s="34" t="s">
        <v>91</v>
      </c>
      <c r="M2" s="66"/>
    </row>
    <row r="3" spans="2:13" ht="16.5" thickTop="1" thickBot="1">
      <c r="B3" s="34">
        <v>1</v>
      </c>
      <c r="C3" s="22">
        <v>7415</v>
      </c>
      <c r="D3" s="30">
        <v>7428</v>
      </c>
      <c r="E3" s="54">
        <f>LN('2.1 πίνακες συσχέτισης'!E6)</f>
        <v>0.18232155679395459</v>
      </c>
      <c r="F3" s="48">
        <f>LN('2.1 πίνακες συσχέτισης'!F6)</f>
        <v>8.367532416861831</v>
      </c>
      <c r="G3" s="48">
        <f>LN('2.1 πίνακες συσχέτισης'!G6)</f>
        <v>7.8582541821860294</v>
      </c>
      <c r="H3" s="48">
        <f>LN('2.1 πίνακες συσχέτισης'!H6)</f>
        <v>5.8805329864007003</v>
      </c>
      <c r="I3" s="48">
        <f>LN('2.1 πίνακες συσχέτισης'!I6)</f>
        <v>6.2045577625686903</v>
      </c>
      <c r="J3" s="48">
        <f>LN('2.1 πίνακες συσχέτισης'!J6)</f>
        <v>3.4965075614664802</v>
      </c>
      <c r="K3" s="48">
        <f>LN('2.1 πίνακες συσχέτισης'!K6)</f>
        <v>5.7899601708972535</v>
      </c>
      <c r="L3" s="49">
        <f>LN('2.1 πίνακες συσχέτισης'!L6)</f>
        <v>4.9126548857360524</v>
      </c>
      <c r="M3" s="67"/>
    </row>
    <row r="4" spans="2:13" ht="16.5" thickTop="1" thickBot="1">
      <c r="B4" s="34">
        <v>2</v>
      </c>
      <c r="C4" s="19">
        <v>7598</v>
      </c>
      <c r="D4" s="13">
        <v>7192</v>
      </c>
      <c r="E4" s="55">
        <f>LN('2.1 πίνακες συσχέτισης'!E7)</f>
        <v>0.40546510810816438</v>
      </c>
      <c r="F4" s="50">
        <f>LN('2.1 πίνακες συσχέτισης'!F7)</f>
        <v>8.8682725089978103</v>
      </c>
      <c r="G4" s="50">
        <f>LN('2.1 πίνακες συσχέτισης'!G7)</f>
        <v>7.8651879541874674</v>
      </c>
      <c r="H4" s="50">
        <f>LN('2.1 πίνακες συσχέτισης'!H7)</f>
        <v>6.0354814325247563</v>
      </c>
      <c r="I4" s="50">
        <f>LN('2.1 πίνακες συσχέτισης'!I7)</f>
        <v>5.8861040314501558</v>
      </c>
      <c r="J4" s="50">
        <f>LN('2.1 πίνακες συσχέτισης'!J7)</f>
        <v>3.3672958299864741</v>
      </c>
      <c r="K4" s="50">
        <f>LN('2.1 πίνακες συσχέτισης'!K7)</f>
        <v>5.389071729816501</v>
      </c>
      <c r="L4" s="51">
        <f>LN('2.1 πίνακες συσχέτισης'!L7)</f>
        <v>4.7095302013123339</v>
      </c>
      <c r="M4" s="67"/>
    </row>
    <row r="5" spans="2:13" ht="16.5" thickTop="1" thickBot="1">
      <c r="B5" s="34">
        <v>3</v>
      </c>
      <c r="C5" s="19">
        <v>8112</v>
      </c>
      <c r="D5" s="13">
        <v>8150</v>
      </c>
      <c r="E5" s="55">
        <f>LN('2.1 πίνακες συσχέτισης'!E8)</f>
        <v>0.58778666490211906</v>
      </c>
      <c r="F5" s="50">
        <f>LN('2.1 πίνακες συσχέτισης'!F8)</f>
        <v>9.1595732549225293</v>
      </c>
      <c r="G5" s="50">
        <f>LN('2.1 πίνακες συσχέτισης'!G8)</f>
        <v>7.9330797718804149</v>
      </c>
      <c r="H5" s="50">
        <f>LN('2.1 πίνακες συσχέτισης'!H8)</f>
        <v>6.0426328336823811</v>
      </c>
      <c r="I5" s="50">
        <f>LN('2.1 πίνακες συσχέτισης'!I8)</f>
        <v>5.6383546693337454</v>
      </c>
      <c r="J5" s="50">
        <f>LN('2.1 πίνακες συσχέτισης'!J8)</f>
        <v>4.3307333402863311</v>
      </c>
      <c r="K5" s="50">
        <f>LN('2.1 πίνακες συσχέτισης'!K8)</f>
        <v>4.962844630259907</v>
      </c>
      <c r="L5" s="51">
        <f>LN('2.1 πίνακες συσχέτισης'!L8)</f>
        <v>4.1271343850450917</v>
      </c>
      <c r="M5" s="67"/>
    </row>
    <row r="6" spans="2:13" ht="16.5" thickTop="1" thickBot="1">
      <c r="B6" s="34">
        <v>4</v>
      </c>
      <c r="C6" s="19">
        <v>6626</v>
      </c>
      <c r="D6" s="13">
        <v>6698</v>
      </c>
      <c r="E6" s="55">
        <f>LN('2.1 πίνακες συσχέτισης'!E9)</f>
        <v>0.40546510810816438</v>
      </c>
      <c r="F6" s="50">
        <f>LN('2.1 πίνακες συσχέτισης'!F9)</f>
        <v>8.8686947765809716</v>
      </c>
      <c r="G6" s="50">
        <f>LN('2.1 πίνακες συσχέτισης'!G9)</f>
        <v>7.7647205447714773</v>
      </c>
      <c r="H6" s="50">
        <f>LN('2.1 πίνακες συσχέτισης'!H9)</f>
        <v>5.4595855141441589</v>
      </c>
      <c r="I6" s="50">
        <f>LN('2.1 πίνακες συσχέτισης'!I9)</f>
        <v>6.0161571596983539</v>
      </c>
      <c r="J6" s="50">
        <f>LN('2.1 πίνακες συσχέτισης'!J9)</f>
        <v>3.044522437723423</v>
      </c>
      <c r="K6" s="50">
        <f>LN('2.1 πίνακες συσχέτισης'!K9)</f>
        <v>5.1929568508902104</v>
      </c>
      <c r="L6" s="51">
        <f>LN('2.1 πίνακες συσχέτισης'!L9)</f>
        <v>5.3423342519648109</v>
      </c>
      <c r="M6" s="67"/>
    </row>
    <row r="7" spans="2:13" ht="16.5" thickTop="1" thickBot="1">
      <c r="B7" s="34">
        <v>5</v>
      </c>
      <c r="C7" s="19">
        <v>5730</v>
      </c>
      <c r="D7" s="13">
        <v>5900</v>
      </c>
      <c r="E7" s="55">
        <f>LN('2.1 πίνακες συσχέτισης'!E10)</f>
        <v>0.58778666490211906</v>
      </c>
      <c r="F7" s="50">
        <f>LN('2.1 πίνακες συσχέτισης'!F10)</f>
        <v>9.215526898663482</v>
      </c>
      <c r="G7" s="50">
        <f>LN('2.1 πίνακες συσχέτισης'!G10)</f>
        <v>7.5948843872165197</v>
      </c>
      <c r="H7" s="50">
        <f>LN('2.1 πίνακες συσχέτισης'!H10)</f>
        <v>5.579729825986222</v>
      </c>
      <c r="I7" s="50">
        <f>LN('2.1 πίνακες συσχέτισης'!I10)</f>
        <v>5.4071717714601188</v>
      </c>
      <c r="J7" s="50">
        <f>LN('2.1 πίνακες συσχέτισης'!J10)</f>
        <v>4.0604430105464191</v>
      </c>
      <c r="K7" s="50">
        <f>LN('2.1 πίνακες συσχέτισης'!K10)</f>
        <v>5.0369526024136295</v>
      </c>
      <c r="L7" s="51">
        <f>LN('2.1 πίνακες συσχέτισης'!L10)</f>
        <v>2.3978952727983707</v>
      </c>
      <c r="M7" s="67"/>
    </row>
    <row r="8" spans="2:13" ht="16.5" thickTop="1" thickBot="1">
      <c r="B8" s="34">
        <v>6</v>
      </c>
      <c r="C8" s="19">
        <v>3089</v>
      </c>
      <c r="D8" s="13">
        <v>3078</v>
      </c>
      <c r="E8" s="55">
        <f>LN('2.1 πίνακες συσχέτισης'!E11)</f>
        <v>0.74193734472937733</v>
      </c>
      <c r="F8" s="50">
        <f>LN('2.1 πίνακες συσχέτισης'!F11)</f>
        <v>9.4345233828650557</v>
      </c>
      <c r="G8" s="50">
        <f>LN('2.1 πίνακες συσχέτισης'!G11)</f>
        <v>6.9641356124182447</v>
      </c>
      <c r="H8" s="50">
        <f>LN('2.1 πίνακες συσχέτισης'!H11)</f>
        <v>5.0625950330269669</v>
      </c>
      <c r="I8" s="50">
        <f>LN('2.1 πίνακες συσχέτισης'!I11)</f>
        <v>4.8121843553724171</v>
      </c>
      <c r="J8" s="50">
        <f>LN('2.1 πίνακες συσχέτισης'!J11)</f>
        <v>3.6109179126442243</v>
      </c>
      <c r="K8" s="50">
        <f>LN('2.1 πίνακες συσχέτισης'!K11)</f>
        <v>4.0604430105464191</v>
      </c>
      <c r="L8" s="51">
        <f>LN('2.1 πίνακες συσχέτισης'!L11)</f>
        <v>3.3322045101752038</v>
      </c>
      <c r="M8" s="67"/>
    </row>
    <row r="9" spans="2:13" ht="16.5" thickTop="1" thickBot="1">
      <c r="B9" s="34">
        <v>7</v>
      </c>
      <c r="C9" s="19">
        <v>2950</v>
      </c>
      <c r="D9" s="13">
        <v>2980</v>
      </c>
      <c r="E9" s="55">
        <f>LN('2.1 πίνακες συσχέτισης'!E12)</f>
        <v>0.99325177301028345</v>
      </c>
      <c r="F9" s="50">
        <f>LN('2.1 πίνακες συσχέτισης'!F12)</f>
        <v>9.8637587103071311</v>
      </c>
      <c r="G9" s="50">
        <f>LN('2.1 πίνακες συσχέτισης'!G12)</f>
        <v>6.7153833863346808</v>
      </c>
      <c r="H9" s="50">
        <f>LN('2.1 πίνακες συσχέτισης'!H12)</f>
        <v>6.1882641230825897</v>
      </c>
      <c r="I9" s="50">
        <f>LN('2.1 πίνακες συσχέτισης'!I12)</f>
        <v>4.5951198501345898</v>
      </c>
      <c r="J9" s="50">
        <f>LN('2.1 πίνακες συσχέτισης'!J12)</f>
        <v>1.0986122886681098</v>
      </c>
      <c r="K9" s="50">
        <f>LN('2.1 πίνακες συσχέτισης'!K12)</f>
        <v>4.1743872698956368</v>
      </c>
      <c r="L9" s="51">
        <f>LN('2.1 πίνακες συσχέτισης'!L12)</f>
        <v>3.4657359027997265</v>
      </c>
      <c r="M9" s="67"/>
    </row>
    <row r="10" spans="2:13" ht="16.5" thickTop="1" thickBot="1">
      <c r="B10" s="34">
        <v>8</v>
      </c>
      <c r="C10" s="19">
        <v>8655</v>
      </c>
      <c r="D10" s="13">
        <v>8522</v>
      </c>
      <c r="E10" s="55">
        <f>LN('2.1 πίνακες συσχέτισης'!E13)</f>
        <v>0.18232155679395459</v>
      </c>
      <c r="F10" s="50">
        <f>LN('2.1 πίνακες συσχέτισης'!F13)</f>
        <v>8.3753991857983507</v>
      </c>
      <c r="G10" s="50">
        <f>LN('2.1 πίνακες συσχέτισης'!G13)</f>
        <v>7.8961806086154915</v>
      </c>
      <c r="H10" s="50">
        <f>LN('2.1 πίνακες συσχέτισης'!H13)</f>
        <v>6.8946700394334819</v>
      </c>
      <c r="I10" s="50">
        <f>LN('2.1 πίνακες συσχέτισης'!I13)</f>
        <v>5.8318824772835169</v>
      </c>
      <c r="J10" s="50">
        <f>LN('2.1 πίνακες συσχέτισης'!J13)</f>
        <v>4.3567088266895917</v>
      </c>
      <c r="K10" s="50">
        <f>LN('2.1 πίνακες συσχέτισης'!K13)</f>
        <v>5.2678581590633282</v>
      </c>
      <c r="L10" s="51">
        <f>LN('2.1 πίνακες συσχέτισης'!L13)</f>
        <v>4.219507705176107</v>
      </c>
      <c r="M10" s="67"/>
    </row>
    <row r="11" spans="2:13" ht="16.5" thickTop="1" thickBot="1">
      <c r="B11" s="34">
        <v>9</v>
      </c>
      <c r="C11" s="19">
        <v>7546</v>
      </c>
      <c r="D11" s="13">
        <v>7548</v>
      </c>
      <c r="E11" s="55">
        <f>LN('2.1 πίνακες συσχέτισης'!E14)</f>
        <v>-0.22314355131420971</v>
      </c>
      <c r="F11" s="50">
        <f>LN('2.1 πίνακες συσχέτισης'!F14)</f>
        <v>7.1739583197567942</v>
      </c>
      <c r="G11" s="50">
        <f>LN('2.1 πίνακες συσχέτισης'!G14)</f>
        <v>7.7621706071382048</v>
      </c>
      <c r="H11" s="50">
        <f>LN('2.1 πίνακες συσχέτισης'!H14)</f>
        <v>6.75343791859778</v>
      </c>
      <c r="I11" s="50">
        <f>LN('2.1 πίνακες συσχέτισης'!I14)</f>
        <v>6.2205901700997392</v>
      </c>
      <c r="J11" s="50">
        <f>LN('2.1 πίνακες συσχέτισης'!J14)</f>
        <v>4.7095302013123339</v>
      </c>
      <c r="K11" s="50">
        <f>LN('2.1 πίνακες συσχέτισης'!K14)</f>
        <v>5.8348107370626048</v>
      </c>
      <c r="L11" s="51">
        <f>LN('2.1 πίνακες συσχέτισης'!L14)</f>
        <v>3.912023005428146</v>
      </c>
      <c r="M11" s="67"/>
    </row>
    <row r="12" spans="2:13" ht="16.5" thickTop="1" thickBot="1">
      <c r="B12" s="34">
        <v>10</v>
      </c>
      <c r="C12" s="19">
        <v>7901</v>
      </c>
      <c r="D12" s="13">
        <v>7896</v>
      </c>
      <c r="E12" s="55">
        <f>LN('2.1 πίνακες συσχέτισης'!E15)</f>
        <v>-0.35667494393873245</v>
      </c>
      <c r="F12" s="50">
        <f>LN('2.1 πίνακες συσχέτισης'!F15)</f>
        <v>7.0884087786753947</v>
      </c>
      <c r="G12" s="50">
        <f>LN('2.1 πίνακες συσχέτισης'!G15)</f>
        <v>7.9641557188409369</v>
      </c>
      <c r="H12" s="50">
        <f>LN('2.1 πίνακες συσχέτισης'!H15)</f>
        <v>4.8283137373023015</v>
      </c>
      <c r="I12" s="50">
        <f>LN('2.1 πίνακες συσχέτισης'!I15)</f>
        <v>5.7170277014062219</v>
      </c>
      <c r="J12" s="50">
        <f>LN('2.1 πίνακες συσχέτισης'!J15)</f>
        <v>4.4773368144782069</v>
      </c>
      <c r="K12" s="50">
        <f>LN('2.1 πίνακες συσχέτισης'!K15)</f>
        <v>5.2832037287379885</v>
      </c>
      <c r="L12" s="51">
        <f>LN('2.1 πίνακες συσχέτισης'!L15)</f>
        <v>2.8903717578961645</v>
      </c>
      <c r="M12" s="67"/>
    </row>
    <row r="13" spans="2:13" ht="16.5" thickTop="1" thickBot="1">
      <c r="B13" s="34">
        <v>11</v>
      </c>
      <c r="C13" s="19">
        <v>6615</v>
      </c>
      <c r="D13" s="13">
        <v>6636</v>
      </c>
      <c r="E13" s="55">
        <f>LN('2.1 πίνακες συσχέτισης'!E16)</f>
        <v>0.40546510810816438</v>
      </c>
      <c r="F13" s="50">
        <f>LN('2.1 πίνακες συσχέτισης'!F16)</f>
        <v>8.8833629169167594</v>
      </c>
      <c r="G13" s="50">
        <f>LN('2.1 πίνακες συσχέτισης'!G16)</f>
        <v>7.5938778446051183</v>
      </c>
      <c r="H13" s="50">
        <f>LN('2.1 πίνακες συσχέτισης'!H16)</f>
        <v>6.7417006946520548</v>
      </c>
      <c r="I13" s="50">
        <f>LN('2.1 πίνακες συσχέτισης'!I16)</f>
        <v>5.6058020662959978</v>
      </c>
      <c r="J13" s="50">
        <f>LN('2.1 πίνακες συσχέτισης'!J16)</f>
        <v>3.2958368660043291</v>
      </c>
      <c r="K13" s="50">
        <f>LN('2.1 πίνακες συσχέτισης'!K16)</f>
        <v>5.3844950627890888</v>
      </c>
      <c r="L13" s="51">
        <f>LN('2.1 πίνακες συσχέτισης'!L16)</f>
        <v>3.2958368660043291</v>
      </c>
      <c r="M13" s="67"/>
    </row>
    <row r="14" spans="2:13" ht="16.5" thickTop="1" thickBot="1">
      <c r="B14" s="34">
        <v>12</v>
      </c>
      <c r="C14" s="19">
        <v>9731</v>
      </c>
      <c r="D14" s="13">
        <v>9800</v>
      </c>
      <c r="E14" s="55">
        <f>LN('2.1 πίνακες συσχέτισης'!E17)</f>
        <v>-0.22314355131420971</v>
      </c>
      <c r="F14" s="50">
        <f>LN('2.1 πίνακες συσχέτισης'!F17)</f>
        <v>7.02197642307216</v>
      </c>
      <c r="G14" s="50">
        <f>LN('2.1 πίνακες συσχέτισης'!G17)</f>
        <v>8.0020248182161104</v>
      </c>
      <c r="H14" s="50">
        <f>LN('2.1 πίνακες συσχέτισης'!H17)</f>
        <v>6.6320017773956303</v>
      </c>
      <c r="I14" s="50">
        <f>LN('2.1 πίνακες συσχέτισης'!I17)</f>
        <v>6.2989492468559423</v>
      </c>
      <c r="J14" s="50">
        <f>LN('2.1 πίνακες συσχέτισης'!J17)</f>
        <v>4.8283137373023015</v>
      </c>
      <c r="K14" s="50">
        <f>LN('2.1 πίνακες συσχέτισης'!K17)</f>
        <v>5.7557422135869123</v>
      </c>
      <c r="L14" s="51">
        <f>LN('2.1 πίνακες συσχέτισης'!L17)</f>
        <v>4.6347289882296359</v>
      </c>
      <c r="M14" s="67"/>
    </row>
    <row r="15" spans="2:13" ht="16.5" thickTop="1" thickBot="1">
      <c r="B15" s="34">
        <v>13</v>
      </c>
      <c r="C15" s="19">
        <v>5012</v>
      </c>
      <c r="D15" s="13">
        <v>5123</v>
      </c>
      <c r="E15" s="55">
        <f>LN('2.1 πίνακες συσχέτισης'!E18)</f>
        <v>0.58778666490211906</v>
      </c>
      <c r="F15" s="50">
        <f>LN('2.1 πίνακες συσχέτισης'!F18)</f>
        <v>9.1141598135022139</v>
      </c>
      <c r="G15" s="50">
        <f>LN('2.1 πίνακες συσχέτισης'!G18)</f>
        <v>7.3639135014058192</v>
      </c>
      <c r="H15" s="50">
        <f>LN('2.1 πίνακες συσχέτισης'!H18)</f>
        <v>6.3044488024219811</v>
      </c>
      <c r="I15" s="50">
        <f>LN('2.1 πίνακες συσχέτισης'!I18)</f>
        <v>5.3423342519648109</v>
      </c>
      <c r="J15" s="50">
        <f>LN('2.1 πίνακες συσχέτισης'!J18)</f>
        <v>1.3862943611198906</v>
      </c>
      <c r="K15" s="50">
        <f>LN('2.1 πίνακες συσχέτισης'!K18)</f>
        <v>4.9836066217083363</v>
      </c>
      <c r="L15" s="51">
        <f>LN('2.1 πίνακες συσχέτισης'!L18)</f>
        <v>4.0604430105464191</v>
      </c>
      <c r="M15" s="67"/>
    </row>
    <row r="16" spans="2:13" ht="16.5" thickTop="1" thickBot="1">
      <c r="B16" s="34">
        <v>14</v>
      </c>
      <c r="C16" s="19">
        <v>4021</v>
      </c>
      <c r="D16" s="13">
        <v>3895</v>
      </c>
      <c r="E16" s="55">
        <f>LN('2.1 πίνακες συσχέτισης'!E19)</f>
        <v>0.64185388617239469</v>
      </c>
      <c r="F16" s="50">
        <f>LN('2.1 πίνακες συσχέτισης'!F19)</f>
        <v>9.3093708954391374</v>
      </c>
      <c r="G16" s="50">
        <f>LN('2.1 πίνακες συσχέτισης'!G19)</f>
        <v>7.15305163493748</v>
      </c>
      <c r="H16" s="50">
        <f>LN('2.1 πίνακες συσχέτισης'!H19)</f>
        <v>5.9635793436184459</v>
      </c>
      <c r="I16" s="50">
        <f>LN('2.1 πίνακες συσχέτισης'!I19)</f>
        <v>5.3033049080590757</v>
      </c>
      <c r="J16" s="50">
        <f>LN('2.1 πίνακες συσχέτισης'!J19)</f>
        <v>3.912023005428146</v>
      </c>
      <c r="K16" s="50">
        <f>LN('2.1 πίνακες συσχέτισης'!K19)</f>
        <v>4.4067192472642533</v>
      </c>
      <c r="L16" s="51">
        <f>LN('2.1 πίνακες συσχέτισης'!L19)</f>
        <v>4.219507705176107</v>
      </c>
      <c r="M16" s="67"/>
    </row>
    <row r="17" spans="2:22" ht="16.5" thickTop="1" thickBot="1">
      <c r="B17" s="34">
        <v>15</v>
      </c>
      <c r="C17" s="20">
        <v>3605</v>
      </c>
      <c r="D17" s="17">
        <v>3500</v>
      </c>
      <c r="E17" s="56">
        <f>LN('2.1 πίνακες συσχέτισης'!E20)</f>
        <v>0.64185388617239469</v>
      </c>
      <c r="F17" s="52">
        <f>LN('2.1 πίνακες συσχέτισης'!F20)</f>
        <v>9.3102762005887829</v>
      </c>
      <c r="G17" s="52">
        <f>LN('2.1 πίνακες συσχέτισης'!G20)</f>
        <v>6.9930151229329605</v>
      </c>
      <c r="H17" s="52">
        <f>LN('2.1 πίνακες συσχέτισης'!H20)</f>
        <v>6.1246833908942051</v>
      </c>
      <c r="I17" s="52">
        <f>LN('2.1 πίνακες συσχέτισης'!I20)</f>
        <v>4.8441870864585912</v>
      </c>
      <c r="J17" s="52">
        <f>LN('2.1 πίνακες συσχέτισης'!J20)</f>
        <v>2.8903717578961645</v>
      </c>
      <c r="K17" s="52">
        <f>LN('2.1 πίνακες συσχέτισης'!K20)</f>
        <v>4.3040650932041702</v>
      </c>
      <c r="L17" s="53">
        <f>LN('2.1 πίνακες συσχέτισης'!L20)</f>
        <v>3.5835189384561099</v>
      </c>
      <c r="M17" s="67"/>
    </row>
    <row r="18" spans="2:22" ht="15.75" thickTop="1"/>
    <row r="19" spans="2:22">
      <c r="B19" t="s">
        <v>92</v>
      </c>
      <c r="M19" t="s">
        <v>37</v>
      </c>
    </row>
    <row r="20" spans="2:22">
      <c r="B20" t="s">
        <v>38</v>
      </c>
      <c r="M20" t="s">
        <v>38</v>
      </c>
    </row>
    <row r="21" spans="2:22" ht="15.75" thickBot="1"/>
    <row r="22" spans="2:22" ht="16.5" thickTop="1" thickBot="1">
      <c r="B22" s="58"/>
      <c r="C22" s="57" t="s">
        <v>84</v>
      </c>
      <c r="D22" s="57" t="s">
        <v>85</v>
      </c>
      <c r="E22" s="57" t="s">
        <v>86</v>
      </c>
      <c r="F22" s="57" t="s">
        <v>87</v>
      </c>
      <c r="G22" s="57" t="s">
        <v>88</v>
      </c>
      <c r="H22" s="57" t="s">
        <v>89</v>
      </c>
      <c r="I22" s="57" t="s">
        <v>90</v>
      </c>
      <c r="J22" s="57" t="s">
        <v>91</v>
      </c>
      <c r="K22" s="57" t="s">
        <v>12</v>
      </c>
      <c r="M22" s="58"/>
      <c r="N22" s="57" t="s">
        <v>84</v>
      </c>
      <c r="O22" s="57" t="s">
        <v>85</v>
      </c>
      <c r="P22" s="57" t="s">
        <v>86</v>
      </c>
      <c r="Q22" s="57" t="s">
        <v>87</v>
      </c>
      <c r="R22" s="57" t="s">
        <v>88</v>
      </c>
      <c r="S22" s="57" t="s">
        <v>89</v>
      </c>
      <c r="T22" s="57" t="s">
        <v>90</v>
      </c>
      <c r="U22" s="57" t="s">
        <v>91</v>
      </c>
      <c r="V22" s="57" t="s">
        <v>12</v>
      </c>
    </row>
    <row r="23" spans="2:22" ht="16.5" thickTop="1" thickBot="1">
      <c r="B23" s="57" t="s">
        <v>84</v>
      </c>
      <c r="C23" s="120">
        <v>1</v>
      </c>
      <c r="D23" s="121"/>
      <c r="E23" s="121"/>
      <c r="F23" s="121"/>
      <c r="G23" s="121"/>
      <c r="H23" s="121"/>
      <c r="I23" s="121"/>
      <c r="J23" s="121"/>
      <c r="K23" s="122"/>
      <c r="M23" s="57" t="s">
        <v>84</v>
      </c>
      <c r="N23" s="120">
        <f>C23^2</f>
        <v>1</v>
      </c>
      <c r="O23" s="121"/>
      <c r="P23" s="121"/>
      <c r="Q23" s="121"/>
      <c r="R23" s="121"/>
      <c r="S23" s="121"/>
      <c r="T23" s="121"/>
      <c r="U23" s="121"/>
      <c r="V23" s="122"/>
    </row>
    <row r="24" spans="2:22" ht="16.5" thickTop="1" thickBot="1">
      <c r="B24" s="57" t="s">
        <v>85</v>
      </c>
      <c r="C24" s="123">
        <v>0.988583666023087</v>
      </c>
      <c r="D24" s="124">
        <v>1</v>
      </c>
      <c r="E24" s="124"/>
      <c r="F24" s="124"/>
      <c r="G24" s="124"/>
      <c r="H24" s="124"/>
      <c r="I24" s="124"/>
      <c r="J24" s="124"/>
      <c r="K24" s="125"/>
      <c r="M24" s="57" t="s">
        <v>85</v>
      </c>
      <c r="N24" s="123">
        <f t="shared" ref="N24:N31" si="0">C24^2</f>
        <v>0.97729766472764645</v>
      </c>
      <c r="O24" s="124">
        <f t="shared" ref="O24:O31" si="1">D24^2</f>
        <v>1</v>
      </c>
      <c r="P24" s="124"/>
      <c r="Q24" s="124"/>
      <c r="R24" s="124"/>
      <c r="S24" s="124"/>
      <c r="T24" s="124"/>
      <c r="U24" s="124"/>
      <c r="V24" s="125"/>
    </row>
    <row r="25" spans="2:22" ht="16.5" thickTop="1" thickBot="1">
      <c r="B25" s="57" t="s">
        <v>86</v>
      </c>
      <c r="C25" s="123">
        <v>-0.76054237531075963</v>
      </c>
      <c r="D25" s="124">
        <v>-0.70382948933671463</v>
      </c>
      <c r="E25" s="124">
        <v>1</v>
      </c>
      <c r="F25" s="124"/>
      <c r="G25" s="124"/>
      <c r="H25" s="124"/>
      <c r="I25" s="124"/>
      <c r="J25" s="124"/>
      <c r="K25" s="125"/>
      <c r="M25" s="57" t="s">
        <v>86</v>
      </c>
      <c r="N25" s="123">
        <f t="shared" si="0"/>
        <v>0.5784247046433324</v>
      </c>
      <c r="O25" s="124">
        <f t="shared" si="1"/>
        <v>0.49537595005998047</v>
      </c>
      <c r="P25" s="124">
        <f t="shared" ref="P25:P31" si="2">E25^2</f>
        <v>1</v>
      </c>
      <c r="Q25" s="124"/>
      <c r="R25" s="124"/>
      <c r="S25" s="124"/>
      <c r="T25" s="124"/>
      <c r="U25" s="124"/>
      <c r="V25" s="125"/>
    </row>
    <row r="26" spans="2:22" ht="16.5" thickTop="1" thickBot="1">
      <c r="B26" s="57" t="s">
        <v>87</v>
      </c>
      <c r="C26" s="123">
        <v>-9.9785863949532566E-2</v>
      </c>
      <c r="D26" s="124">
        <v>-0.12972816591943084</v>
      </c>
      <c r="E26" s="124">
        <v>0.12096477189388201</v>
      </c>
      <c r="F26" s="124">
        <v>1</v>
      </c>
      <c r="G26" s="124"/>
      <c r="H26" s="124"/>
      <c r="I26" s="124"/>
      <c r="J26" s="124"/>
      <c r="K26" s="125"/>
      <c r="M26" s="57" t="s">
        <v>87</v>
      </c>
      <c r="N26" s="123">
        <f t="shared" si="0"/>
        <v>9.9572186441546223E-3</v>
      </c>
      <c r="O26" s="124">
        <f t="shared" si="1"/>
        <v>1.6829397032819379E-2</v>
      </c>
      <c r="P26" s="124">
        <f t="shared" si="2"/>
        <v>1.4632476039338907E-2</v>
      </c>
      <c r="Q26" s="124">
        <f t="shared" ref="Q26:Q31" si="3">F26^2</f>
        <v>1</v>
      </c>
      <c r="R26" s="124"/>
      <c r="S26" s="124"/>
      <c r="T26" s="124"/>
      <c r="U26" s="124"/>
      <c r="V26" s="125"/>
    </row>
    <row r="27" spans="2:22" ht="16.5" thickTop="1" thickBot="1">
      <c r="B27" s="57" t="s">
        <v>88</v>
      </c>
      <c r="C27" s="123">
        <v>-0.79228027980285298</v>
      </c>
      <c r="D27" s="124">
        <v>-0.7553792547697683</v>
      </c>
      <c r="E27" s="124">
        <v>0.90826020203012037</v>
      </c>
      <c r="F27" s="124">
        <v>0.25986822598723619</v>
      </c>
      <c r="G27" s="124">
        <v>1</v>
      </c>
      <c r="H27" s="124"/>
      <c r="I27" s="124"/>
      <c r="J27" s="124"/>
      <c r="K27" s="125"/>
      <c r="M27" s="57" t="s">
        <v>88</v>
      </c>
      <c r="N27" s="123">
        <f t="shared" si="0"/>
        <v>0.62770804176448702</v>
      </c>
      <c r="O27" s="124">
        <f t="shared" si="1"/>
        <v>0.57059781853653058</v>
      </c>
      <c r="P27" s="129">
        <f t="shared" si="2"/>
        <v>0.82493659459179502</v>
      </c>
      <c r="Q27" s="124">
        <f t="shared" si="3"/>
        <v>6.7531494877753256E-2</v>
      </c>
      <c r="R27" s="124">
        <f t="shared" ref="R27:R31" si="4">G27^2</f>
        <v>1</v>
      </c>
      <c r="S27" s="124"/>
      <c r="T27" s="124"/>
      <c r="U27" s="124"/>
      <c r="V27" s="125"/>
    </row>
    <row r="28" spans="2:22" ht="16.5" thickTop="1" thickBot="1">
      <c r="B28" s="57" t="s">
        <v>89</v>
      </c>
      <c r="C28" s="123">
        <v>-0.67825628598986221</v>
      </c>
      <c r="D28" s="124">
        <v>-0.6559724412417447</v>
      </c>
      <c r="E28" s="124">
        <v>0.6572324392244423</v>
      </c>
      <c r="F28" s="124">
        <v>-4.2790774800416376E-3</v>
      </c>
      <c r="G28" s="124">
        <v>0.59852455658079162</v>
      </c>
      <c r="H28" s="124">
        <v>1</v>
      </c>
      <c r="I28" s="124"/>
      <c r="J28" s="124"/>
      <c r="K28" s="125"/>
      <c r="M28" s="57" t="s">
        <v>89</v>
      </c>
      <c r="N28" s="123">
        <f t="shared" si="0"/>
        <v>0.46003158948476175</v>
      </c>
      <c r="O28" s="124">
        <f t="shared" si="1"/>
        <v>0.4302998436686542</v>
      </c>
      <c r="P28" s="124">
        <f t="shared" si="2"/>
        <v>0.43195447916891022</v>
      </c>
      <c r="Q28" s="124">
        <f t="shared" si="3"/>
        <v>1.831050408019949E-5</v>
      </c>
      <c r="R28" s="124">
        <f t="shared" si="4"/>
        <v>0.35823164483023323</v>
      </c>
      <c r="S28" s="124">
        <f t="shared" ref="S28:S31" si="5">H28^2</f>
        <v>1</v>
      </c>
      <c r="T28" s="124"/>
      <c r="U28" s="124"/>
      <c r="V28" s="125"/>
    </row>
    <row r="29" spans="2:22" ht="16.5" thickTop="1" thickBot="1">
      <c r="B29" s="57" t="s">
        <v>90</v>
      </c>
      <c r="C29" s="123">
        <v>-0.79838430209726952</v>
      </c>
      <c r="D29" s="124">
        <v>-0.76416882331249558</v>
      </c>
      <c r="E29" s="124">
        <v>0.87556551432509144</v>
      </c>
      <c r="F29" s="124">
        <v>0.34817700594740969</v>
      </c>
      <c r="G29" s="124">
        <v>0.94652853712533225</v>
      </c>
      <c r="H29" s="124">
        <v>0.48643549790488982</v>
      </c>
      <c r="I29" s="124">
        <v>1</v>
      </c>
      <c r="J29" s="124"/>
      <c r="K29" s="125"/>
      <c r="M29" s="57" t="s">
        <v>90</v>
      </c>
      <c r="N29" s="123">
        <f t="shared" si="0"/>
        <v>0.63741749383534407</v>
      </c>
      <c r="O29" s="124">
        <f t="shared" si="1"/>
        <v>0.58395399052280406</v>
      </c>
      <c r="P29" s="129">
        <f t="shared" si="2"/>
        <v>0.76661496987536193</v>
      </c>
      <c r="Q29" s="124">
        <f t="shared" si="3"/>
        <v>0.12122722747050256</v>
      </c>
      <c r="R29" s="129">
        <f t="shared" si="4"/>
        <v>0.89591627159262144</v>
      </c>
      <c r="S29" s="124">
        <f t="shared" si="5"/>
        <v>0.23661949362197807</v>
      </c>
      <c r="T29" s="124">
        <f t="shared" ref="T29:T31" si="6">I29^2</f>
        <v>1</v>
      </c>
      <c r="U29" s="124"/>
      <c r="V29" s="125"/>
    </row>
    <row r="30" spans="2:22" ht="16.5" thickTop="1" thickBot="1">
      <c r="B30" s="57" t="s">
        <v>91</v>
      </c>
      <c r="C30" s="123">
        <v>-0.14452322932384548</v>
      </c>
      <c r="D30" s="124">
        <v>-0.13039735445693898</v>
      </c>
      <c r="E30" s="124">
        <v>0.34389379086569438</v>
      </c>
      <c r="F30" s="124">
        <v>0.25034096640442233</v>
      </c>
      <c r="G30" s="124">
        <v>0.54468181338052402</v>
      </c>
      <c r="H30" s="124">
        <v>-5.6964093134300705E-3</v>
      </c>
      <c r="I30" s="124">
        <v>0.3635112982508561</v>
      </c>
      <c r="J30" s="124">
        <v>1</v>
      </c>
      <c r="K30" s="125"/>
      <c r="M30" s="57" t="s">
        <v>91</v>
      </c>
      <c r="N30" s="123">
        <f t="shared" si="0"/>
        <v>2.0886963814192829E-2</v>
      </c>
      <c r="O30" s="124">
        <f t="shared" si="1"/>
        <v>1.7003470049368585E-2</v>
      </c>
      <c r="P30" s="124">
        <f t="shared" si="2"/>
        <v>0.11826293939597794</v>
      </c>
      <c r="Q30" s="124">
        <f t="shared" si="3"/>
        <v>6.2670599460300111E-2</v>
      </c>
      <c r="R30" s="124">
        <f t="shared" si="4"/>
        <v>0.29667827782749601</v>
      </c>
      <c r="S30" s="124">
        <f t="shared" si="5"/>
        <v>3.2449079066132846E-5</v>
      </c>
      <c r="T30" s="124">
        <f t="shared" si="6"/>
        <v>0.13214046395602286</v>
      </c>
      <c r="U30" s="124">
        <f t="shared" ref="U30:U31" si="7">J30^2</f>
        <v>1</v>
      </c>
      <c r="V30" s="125"/>
    </row>
    <row r="31" spans="2:22" ht="16.5" thickTop="1" thickBot="1">
      <c r="B31" s="57" t="s">
        <v>12</v>
      </c>
      <c r="C31" s="126">
        <v>-0.78734505739228344</v>
      </c>
      <c r="D31" s="127">
        <v>-0.75612783375505899</v>
      </c>
      <c r="E31" s="127">
        <v>0.96490414736598229</v>
      </c>
      <c r="F31" s="127">
        <v>0.29445460960736625</v>
      </c>
      <c r="G31" s="127">
        <v>0.89481424742276083</v>
      </c>
      <c r="H31" s="127">
        <v>0.65505712661381177</v>
      </c>
      <c r="I31" s="127">
        <v>0.87543794910412176</v>
      </c>
      <c r="J31" s="127">
        <v>0.36230404738077432</v>
      </c>
      <c r="K31" s="128">
        <v>1</v>
      </c>
      <c r="M31" s="57" t="s">
        <v>12</v>
      </c>
      <c r="N31" s="126">
        <f t="shared" si="0"/>
        <v>0.61991223940005813</v>
      </c>
      <c r="O31" s="127">
        <f t="shared" si="1"/>
        <v>0.57172930097911812</v>
      </c>
      <c r="P31" s="130">
        <f t="shared" si="2"/>
        <v>0.93104001360407329</v>
      </c>
      <c r="Q31" s="127">
        <f t="shared" si="3"/>
        <v>8.6703517119026463E-2</v>
      </c>
      <c r="R31" s="130">
        <f t="shared" si="4"/>
        <v>0.80069253739076185</v>
      </c>
      <c r="S31" s="127">
        <f t="shared" si="5"/>
        <v>0.4290998391275434</v>
      </c>
      <c r="T31" s="130">
        <f t="shared" si="6"/>
        <v>0.76639160273163087</v>
      </c>
      <c r="U31" s="127">
        <f t="shared" si="7"/>
        <v>0.13126422274849037</v>
      </c>
      <c r="V31" s="128">
        <f t="shared" ref="V31" si="8">K31^2</f>
        <v>1</v>
      </c>
    </row>
    <row r="32" spans="2:22" ht="15.75" thickTop="1"/>
    <row r="33" spans="2:22">
      <c r="B33" s="42" t="s">
        <v>39</v>
      </c>
      <c r="M33" s="42" t="s">
        <v>39</v>
      </c>
    </row>
    <row r="34" spans="2:22" ht="15.75" thickBot="1"/>
    <row r="35" spans="2:22" ht="16.5" thickTop="1" thickBot="1">
      <c r="B35" s="58"/>
      <c r="C35" s="57" t="s">
        <v>84</v>
      </c>
      <c r="D35" s="57" t="s">
        <v>85</v>
      </c>
      <c r="E35" s="57" t="s">
        <v>86</v>
      </c>
      <c r="F35" s="57" t="s">
        <v>87</v>
      </c>
      <c r="G35" s="57" t="s">
        <v>88</v>
      </c>
      <c r="H35" s="57" t="s">
        <v>89</v>
      </c>
      <c r="I35" s="57" t="s">
        <v>90</v>
      </c>
      <c r="J35" s="57" t="s">
        <v>91</v>
      </c>
      <c r="K35" s="57" t="s">
        <v>13</v>
      </c>
      <c r="M35" s="58"/>
      <c r="N35" s="57" t="s">
        <v>84</v>
      </c>
      <c r="O35" s="57" t="s">
        <v>85</v>
      </c>
      <c r="P35" s="57" t="s">
        <v>86</v>
      </c>
      <c r="Q35" s="57" t="s">
        <v>87</v>
      </c>
      <c r="R35" s="57" t="s">
        <v>88</v>
      </c>
      <c r="S35" s="57" t="s">
        <v>89</v>
      </c>
      <c r="T35" s="57" t="s">
        <v>90</v>
      </c>
      <c r="U35" s="57" t="s">
        <v>91</v>
      </c>
      <c r="V35" s="57" t="s">
        <v>13</v>
      </c>
    </row>
    <row r="36" spans="2:22" ht="16.5" thickTop="1" thickBot="1">
      <c r="B36" s="57" t="s">
        <v>84</v>
      </c>
      <c r="C36" s="120">
        <v>1</v>
      </c>
      <c r="D36" s="121"/>
      <c r="E36" s="121"/>
      <c r="F36" s="121"/>
      <c r="G36" s="121"/>
      <c r="H36" s="121"/>
      <c r="I36" s="121"/>
      <c r="J36" s="121"/>
      <c r="K36" s="122"/>
      <c r="M36" s="57" t="s">
        <v>84</v>
      </c>
      <c r="N36" s="120">
        <f>C36^2</f>
        <v>1</v>
      </c>
      <c r="O36" s="121"/>
      <c r="P36" s="121"/>
      <c r="Q36" s="121"/>
      <c r="R36" s="121"/>
      <c r="S36" s="121"/>
      <c r="T36" s="121"/>
      <c r="U36" s="121"/>
      <c r="V36" s="122"/>
    </row>
    <row r="37" spans="2:22" ht="16.5" thickTop="1" thickBot="1">
      <c r="B37" s="57" t="s">
        <v>85</v>
      </c>
      <c r="C37" s="123">
        <v>0.988583666023087</v>
      </c>
      <c r="D37" s="124">
        <v>1</v>
      </c>
      <c r="E37" s="124"/>
      <c r="F37" s="124"/>
      <c r="G37" s="124"/>
      <c r="H37" s="124"/>
      <c r="I37" s="124"/>
      <c r="J37" s="124"/>
      <c r="K37" s="125"/>
      <c r="M37" s="57" t="s">
        <v>85</v>
      </c>
      <c r="N37" s="123">
        <f t="shared" ref="N37:N44" si="9">C37^2</f>
        <v>0.97729766472764645</v>
      </c>
      <c r="O37" s="124">
        <f t="shared" ref="O37:O44" si="10">D37^2</f>
        <v>1</v>
      </c>
      <c r="P37" s="124"/>
      <c r="Q37" s="124"/>
      <c r="R37" s="124"/>
      <c r="S37" s="124"/>
      <c r="T37" s="124"/>
      <c r="U37" s="124"/>
      <c r="V37" s="125"/>
    </row>
    <row r="38" spans="2:22" ht="16.5" thickTop="1" thickBot="1">
      <c r="B38" s="57" t="s">
        <v>86</v>
      </c>
      <c r="C38" s="123">
        <v>-0.76054237531075963</v>
      </c>
      <c r="D38" s="124">
        <v>-0.70382948933671463</v>
      </c>
      <c r="E38" s="124">
        <v>1</v>
      </c>
      <c r="F38" s="124"/>
      <c r="G38" s="124"/>
      <c r="H38" s="124"/>
      <c r="I38" s="124"/>
      <c r="J38" s="124"/>
      <c r="K38" s="125"/>
      <c r="M38" s="57" t="s">
        <v>86</v>
      </c>
      <c r="N38" s="123">
        <f t="shared" si="9"/>
        <v>0.5784247046433324</v>
      </c>
      <c r="O38" s="124">
        <f t="shared" si="10"/>
        <v>0.49537595005998047</v>
      </c>
      <c r="P38" s="124">
        <f t="shared" ref="P38:P44" si="11">E38^2</f>
        <v>1</v>
      </c>
      <c r="Q38" s="124"/>
      <c r="R38" s="124"/>
      <c r="S38" s="124"/>
      <c r="T38" s="124"/>
      <c r="U38" s="124"/>
      <c r="V38" s="125"/>
    </row>
    <row r="39" spans="2:22" ht="16.5" thickTop="1" thickBot="1">
      <c r="B39" s="57" t="s">
        <v>87</v>
      </c>
      <c r="C39" s="123">
        <v>-9.9785863949532566E-2</v>
      </c>
      <c r="D39" s="124">
        <v>-0.12972816591943084</v>
      </c>
      <c r="E39" s="124">
        <v>0.12096477189388201</v>
      </c>
      <c r="F39" s="124">
        <v>1</v>
      </c>
      <c r="G39" s="124"/>
      <c r="H39" s="124"/>
      <c r="I39" s="124"/>
      <c r="J39" s="124"/>
      <c r="K39" s="125"/>
      <c r="M39" s="57" t="s">
        <v>87</v>
      </c>
      <c r="N39" s="123">
        <f t="shared" si="9"/>
        <v>9.9572186441546223E-3</v>
      </c>
      <c r="O39" s="124">
        <f t="shared" si="10"/>
        <v>1.6829397032819379E-2</v>
      </c>
      <c r="P39" s="124">
        <f t="shared" si="11"/>
        <v>1.4632476039338907E-2</v>
      </c>
      <c r="Q39" s="124">
        <f t="shared" ref="Q39:Q44" si="12">F39^2</f>
        <v>1</v>
      </c>
      <c r="R39" s="124"/>
      <c r="S39" s="124"/>
      <c r="T39" s="124"/>
      <c r="U39" s="124"/>
      <c r="V39" s="125"/>
    </row>
    <row r="40" spans="2:22" ht="16.5" thickTop="1" thickBot="1">
      <c r="B40" s="57" t="s">
        <v>88</v>
      </c>
      <c r="C40" s="123">
        <v>-0.79228027980285298</v>
      </c>
      <c r="D40" s="124">
        <v>-0.7553792547697683</v>
      </c>
      <c r="E40" s="124">
        <v>0.90826020203012037</v>
      </c>
      <c r="F40" s="124">
        <v>0.25986822598723619</v>
      </c>
      <c r="G40" s="124">
        <v>1</v>
      </c>
      <c r="H40" s="124"/>
      <c r="I40" s="124"/>
      <c r="J40" s="124"/>
      <c r="K40" s="125"/>
      <c r="M40" s="57" t="s">
        <v>88</v>
      </c>
      <c r="N40" s="123">
        <f t="shared" si="9"/>
        <v>0.62770804176448702</v>
      </c>
      <c r="O40" s="124">
        <f t="shared" si="10"/>
        <v>0.57059781853653058</v>
      </c>
      <c r="P40" s="129">
        <f t="shared" si="11"/>
        <v>0.82493659459179502</v>
      </c>
      <c r="Q40" s="124">
        <f t="shared" si="12"/>
        <v>6.7531494877753256E-2</v>
      </c>
      <c r="R40" s="124">
        <f t="shared" ref="R40:R44" si="13">G40^2</f>
        <v>1</v>
      </c>
      <c r="S40" s="124"/>
      <c r="T40" s="124"/>
      <c r="U40" s="124"/>
      <c r="V40" s="125"/>
    </row>
    <row r="41" spans="2:22" ht="16.5" thickTop="1" thickBot="1">
      <c r="B41" s="57" t="s">
        <v>89</v>
      </c>
      <c r="C41" s="123">
        <v>-0.67825628598986221</v>
      </c>
      <c r="D41" s="124">
        <v>-0.6559724412417447</v>
      </c>
      <c r="E41" s="124">
        <v>0.6572324392244423</v>
      </c>
      <c r="F41" s="124">
        <v>-4.2790774800416376E-3</v>
      </c>
      <c r="G41" s="124">
        <v>0.59852455658079162</v>
      </c>
      <c r="H41" s="124">
        <v>1</v>
      </c>
      <c r="I41" s="124"/>
      <c r="J41" s="124"/>
      <c r="K41" s="125"/>
      <c r="M41" s="57" t="s">
        <v>89</v>
      </c>
      <c r="N41" s="123">
        <f t="shared" si="9"/>
        <v>0.46003158948476175</v>
      </c>
      <c r="O41" s="124">
        <f t="shared" si="10"/>
        <v>0.4302998436686542</v>
      </c>
      <c r="P41" s="124">
        <f t="shared" si="11"/>
        <v>0.43195447916891022</v>
      </c>
      <c r="Q41" s="124">
        <f t="shared" si="12"/>
        <v>1.831050408019949E-5</v>
      </c>
      <c r="R41" s="124">
        <f t="shared" si="13"/>
        <v>0.35823164483023323</v>
      </c>
      <c r="S41" s="124">
        <f t="shared" ref="S41:S44" si="14">H41^2</f>
        <v>1</v>
      </c>
      <c r="T41" s="124"/>
      <c r="U41" s="124"/>
      <c r="V41" s="125"/>
    </row>
    <row r="42" spans="2:22" ht="16.5" thickTop="1" thickBot="1">
      <c r="B42" s="57" t="s">
        <v>90</v>
      </c>
      <c r="C42" s="123">
        <v>-0.79838430209726952</v>
      </c>
      <c r="D42" s="124">
        <v>-0.76416882331249558</v>
      </c>
      <c r="E42" s="124">
        <v>0.87556551432509144</v>
      </c>
      <c r="F42" s="124">
        <v>0.34817700594740969</v>
      </c>
      <c r="G42" s="124">
        <v>0.94652853712533225</v>
      </c>
      <c r="H42" s="124">
        <v>0.48643549790488982</v>
      </c>
      <c r="I42" s="124">
        <v>1</v>
      </c>
      <c r="J42" s="124"/>
      <c r="K42" s="125"/>
      <c r="M42" s="57" t="s">
        <v>90</v>
      </c>
      <c r="N42" s="123">
        <f t="shared" si="9"/>
        <v>0.63741749383534407</v>
      </c>
      <c r="O42" s="124">
        <f t="shared" si="10"/>
        <v>0.58395399052280406</v>
      </c>
      <c r="P42" s="129">
        <f t="shared" si="11"/>
        <v>0.76661496987536193</v>
      </c>
      <c r="Q42" s="124">
        <f t="shared" si="12"/>
        <v>0.12122722747050256</v>
      </c>
      <c r="R42" s="129">
        <f t="shared" si="13"/>
        <v>0.89591627159262144</v>
      </c>
      <c r="S42" s="124">
        <f t="shared" si="14"/>
        <v>0.23661949362197807</v>
      </c>
      <c r="T42" s="124">
        <f t="shared" ref="T42:T44" si="15">I42^2</f>
        <v>1</v>
      </c>
      <c r="U42" s="124"/>
      <c r="V42" s="125"/>
    </row>
    <row r="43" spans="2:22" ht="16.5" thickTop="1" thickBot="1">
      <c r="B43" s="57" t="s">
        <v>91</v>
      </c>
      <c r="C43" s="123">
        <v>-0.14452322932384548</v>
      </c>
      <c r="D43" s="124">
        <v>-0.13039735445693898</v>
      </c>
      <c r="E43" s="124">
        <v>0.34389379086569438</v>
      </c>
      <c r="F43" s="124">
        <v>0.25034096640442233</v>
      </c>
      <c r="G43" s="124">
        <v>0.54468181338052402</v>
      </c>
      <c r="H43" s="124">
        <v>-5.6964093134300705E-3</v>
      </c>
      <c r="I43" s="124">
        <v>0.3635112982508561</v>
      </c>
      <c r="J43" s="124">
        <v>1</v>
      </c>
      <c r="K43" s="125"/>
      <c r="M43" s="57" t="s">
        <v>91</v>
      </c>
      <c r="N43" s="123">
        <f t="shared" si="9"/>
        <v>2.0886963814192829E-2</v>
      </c>
      <c r="O43" s="124">
        <f t="shared" si="10"/>
        <v>1.7003470049368585E-2</v>
      </c>
      <c r="P43" s="124">
        <f t="shared" si="11"/>
        <v>0.11826293939597794</v>
      </c>
      <c r="Q43" s="124">
        <f t="shared" si="12"/>
        <v>6.2670599460300111E-2</v>
      </c>
      <c r="R43" s="124">
        <f t="shared" si="13"/>
        <v>0.29667827782749601</v>
      </c>
      <c r="S43" s="124">
        <f t="shared" si="14"/>
        <v>3.2449079066132846E-5</v>
      </c>
      <c r="T43" s="124">
        <f t="shared" si="15"/>
        <v>0.13214046395602286</v>
      </c>
      <c r="U43" s="124">
        <f t="shared" ref="U43:U44" si="16">J43^2</f>
        <v>1</v>
      </c>
      <c r="V43" s="125"/>
    </row>
    <row r="44" spans="2:22" ht="16.5" thickTop="1" thickBot="1">
      <c r="B44" s="57" t="s">
        <v>13</v>
      </c>
      <c r="C44" s="126">
        <v>-0.78905119203202989</v>
      </c>
      <c r="D44" s="127">
        <v>-0.76084039832997408</v>
      </c>
      <c r="E44" s="127">
        <v>0.9640427186190067</v>
      </c>
      <c r="F44" s="127">
        <v>0.28789971988052793</v>
      </c>
      <c r="G44" s="127">
        <v>0.89433774457784443</v>
      </c>
      <c r="H44" s="127">
        <v>0.65088303184434337</v>
      </c>
      <c r="I44" s="127">
        <v>0.87920838613753116</v>
      </c>
      <c r="J44" s="127">
        <v>0.34414221841224379</v>
      </c>
      <c r="K44" s="128">
        <v>1</v>
      </c>
      <c r="M44" s="57" t="s">
        <v>13</v>
      </c>
      <c r="N44" s="126">
        <f t="shared" si="9"/>
        <v>0.62260178364716734</v>
      </c>
      <c r="O44" s="127">
        <f t="shared" si="10"/>
        <v>0.57887811173091364</v>
      </c>
      <c r="P44" s="130">
        <f t="shared" si="11"/>
        <v>0.92937836332232537</v>
      </c>
      <c r="Q44" s="127">
        <f t="shared" si="12"/>
        <v>8.2886248707286447E-2</v>
      </c>
      <c r="R44" s="130">
        <f t="shared" si="13"/>
        <v>0.79984000137658573</v>
      </c>
      <c r="S44" s="127">
        <f t="shared" si="14"/>
        <v>0.42364872114288449</v>
      </c>
      <c r="T44" s="130">
        <f t="shared" si="15"/>
        <v>0.77300738625456211</v>
      </c>
      <c r="U44" s="127">
        <f t="shared" si="16"/>
        <v>0.11843386649370051</v>
      </c>
      <c r="V44" s="128">
        <f t="shared" ref="V44" si="17">K44^2</f>
        <v>1</v>
      </c>
    </row>
    <row r="45" spans="2:22" ht="15.75" thickTop="1"/>
    <row r="48" spans="2:22">
      <c r="B48" s="44" t="s">
        <v>40</v>
      </c>
    </row>
    <row r="50" spans="2:2">
      <c r="B50" s="44" t="s">
        <v>41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W37"/>
  <sheetViews>
    <sheetView topLeftCell="P1" workbookViewId="0">
      <selection activeCell="R10" sqref="R10:W15"/>
    </sheetView>
  </sheetViews>
  <sheetFormatPr defaultRowHeight="15"/>
  <sheetData>
    <row r="1" spans="2:23" ht="15.75" thickBot="1"/>
    <row r="2" spans="2:23" ht="16.5" thickTop="1" thickBot="1">
      <c r="B2" s="34" t="s">
        <v>12</v>
      </c>
      <c r="C2" s="34" t="s">
        <v>15</v>
      </c>
      <c r="D2" s="34" t="s">
        <v>18</v>
      </c>
      <c r="E2" s="44" t="s">
        <v>90</v>
      </c>
      <c r="G2" s="34" t="s">
        <v>12</v>
      </c>
      <c r="H2" s="34" t="s">
        <v>16</v>
      </c>
      <c r="I2" s="34" t="s">
        <v>18</v>
      </c>
      <c r="J2" s="44" t="s">
        <v>90</v>
      </c>
      <c r="L2" s="34" t="s">
        <v>12</v>
      </c>
      <c r="M2" s="34" t="s">
        <v>15</v>
      </c>
      <c r="N2" s="34" t="s">
        <v>16</v>
      </c>
      <c r="O2" s="34" t="s">
        <v>18</v>
      </c>
      <c r="P2" s="44" t="s">
        <v>90</v>
      </c>
      <c r="R2" s="35"/>
      <c r="S2" s="35" t="s">
        <v>12</v>
      </c>
      <c r="T2" s="35" t="s">
        <v>15</v>
      </c>
      <c r="U2" s="35" t="s">
        <v>16</v>
      </c>
      <c r="V2" s="35" t="s">
        <v>18</v>
      </c>
      <c r="W2" s="35" t="s">
        <v>90</v>
      </c>
    </row>
    <row r="3" spans="2:23" ht="15.75" thickTop="1">
      <c r="B3" s="22">
        <v>7415</v>
      </c>
      <c r="C3" s="30">
        <v>4305</v>
      </c>
      <c r="D3" s="30">
        <v>495</v>
      </c>
      <c r="E3">
        <v>5.7899601708972535</v>
      </c>
      <c r="G3" s="22">
        <v>7415</v>
      </c>
      <c r="H3" s="30">
        <v>2587</v>
      </c>
      <c r="I3" s="30">
        <v>495</v>
      </c>
      <c r="J3">
        <v>5.7899601708972535</v>
      </c>
      <c r="L3" s="22">
        <v>7415</v>
      </c>
      <c r="M3" s="30">
        <v>4305</v>
      </c>
      <c r="N3" s="30">
        <v>2587</v>
      </c>
      <c r="O3" s="30">
        <v>495</v>
      </c>
      <c r="P3">
        <v>5.7899601708972535</v>
      </c>
      <c r="R3" s="36" t="s">
        <v>12</v>
      </c>
      <c r="S3" s="36">
        <v>1</v>
      </c>
      <c r="T3" s="36"/>
      <c r="U3" s="36"/>
      <c r="V3" s="36"/>
      <c r="W3" s="36"/>
    </row>
    <row r="4" spans="2:23">
      <c r="B4" s="19">
        <v>7598</v>
      </c>
      <c r="C4" s="13">
        <v>7103</v>
      </c>
      <c r="D4" s="13">
        <v>360</v>
      </c>
      <c r="E4">
        <v>5.389071729816501</v>
      </c>
      <c r="G4" s="19">
        <v>7598</v>
      </c>
      <c r="H4" s="13">
        <v>2605</v>
      </c>
      <c r="I4" s="13">
        <v>360</v>
      </c>
      <c r="J4">
        <v>5.389071729816501</v>
      </c>
      <c r="L4" s="19">
        <v>7598</v>
      </c>
      <c r="M4" s="13">
        <v>7103</v>
      </c>
      <c r="N4" s="13">
        <v>2605</v>
      </c>
      <c r="O4" s="13">
        <v>360</v>
      </c>
      <c r="P4">
        <v>5.389071729816501</v>
      </c>
      <c r="R4" s="36" t="s">
        <v>15</v>
      </c>
      <c r="S4" s="36">
        <v>-0.84497775851345269</v>
      </c>
      <c r="T4" s="36">
        <v>1</v>
      </c>
      <c r="U4" s="36"/>
      <c r="V4" s="36"/>
      <c r="W4" s="36"/>
    </row>
    <row r="5" spans="2:23">
      <c r="B5" s="19">
        <v>8112</v>
      </c>
      <c r="C5" s="13">
        <v>9505</v>
      </c>
      <c r="D5" s="13">
        <v>281</v>
      </c>
      <c r="E5">
        <v>4.962844630259907</v>
      </c>
      <c r="G5" s="19">
        <v>8112</v>
      </c>
      <c r="H5" s="13">
        <v>2788</v>
      </c>
      <c r="I5" s="13">
        <v>281</v>
      </c>
      <c r="J5">
        <v>4.962844630259907</v>
      </c>
      <c r="L5" s="19">
        <v>8112</v>
      </c>
      <c r="M5" s="13">
        <v>9505</v>
      </c>
      <c r="N5" s="13">
        <v>2788</v>
      </c>
      <c r="O5" s="13">
        <v>281</v>
      </c>
      <c r="P5">
        <v>4.962844630259907</v>
      </c>
      <c r="R5" s="36" t="s">
        <v>16</v>
      </c>
      <c r="S5" s="36">
        <v>0.97803900379057163</v>
      </c>
      <c r="T5" s="36">
        <v>-0.83290901235485237</v>
      </c>
      <c r="U5" s="36">
        <v>1</v>
      </c>
      <c r="V5" s="36"/>
      <c r="W5" s="36"/>
    </row>
    <row r="6" spans="2:23">
      <c r="B6" s="19">
        <v>6626</v>
      </c>
      <c r="C6" s="13">
        <v>7106</v>
      </c>
      <c r="D6" s="13">
        <v>410</v>
      </c>
      <c r="E6">
        <v>5.1929568508902104</v>
      </c>
      <c r="G6" s="19">
        <v>6626</v>
      </c>
      <c r="H6" s="13">
        <v>2356</v>
      </c>
      <c r="I6" s="13">
        <v>410</v>
      </c>
      <c r="J6">
        <v>5.1929568508902104</v>
      </c>
      <c r="L6" s="19">
        <v>6626</v>
      </c>
      <c r="M6" s="13">
        <v>7106</v>
      </c>
      <c r="N6" s="13">
        <v>2356</v>
      </c>
      <c r="O6" s="13">
        <v>410</v>
      </c>
      <c r="P6">
        <v>5.1929568508902104</v>
      </c>
      <c r="R6" s="36" t="s">
        <v>18</v>
      </c>
      <c r="S6" s="36">
        <v>0.84138227219999939</v>
      </c>
      <c r="T6" s="36">
        <v>-0.84063328653208569</v>
      </c>
      <c r="U6" s="36">
        <v>0.81627837683153637</v>
      </c>
      <c r="V6" s="36">
        <v>1</v>
      </c>
      <c r="W6" s="36"/>
    </row>
    <row r="7" spans="2:23" ht="15.75" thickBot="1">
      <c r="B7" s="19">
        <v>5730</v>
      </c>
      <c r="C7" s="13">
        <v>10052</v>
      </c>
      <c r="D7" s="13">
        <v>223</v>
      </c>
      <c r="E7">
        <v>5.0369526024136295</v>
      </c>
      <c r="G7" s="19">
        <v>5730</v>
      </c>
      <c r="H7" s="13">
        <v>1988</v>
      </c>
      <c r="I7" s="13">
        <v>223</v>
      </c>
      <c r="J7">
        <v>5.0369526024136295</v>
      </c>
      <c r="L7" s="19">
        <v>5730</v>
      </c>
      <c r="M7" s="13">
        <v>10052</v>
      </c>
      <c r="N7" s="13">
        <v>1988</v>
      </c>
      <c r="O7" s="13">
        <v>223</v>
      </c>
      <c r="P7">
        <v>5.0369526024136295</v>
      </c>
      <c r="R7" s="37" t="s">
        <v>90</v>
      </c>
      <c r="S7" s="37">
        <v>0.87543794910412176</v>
      </c>
      <c r="T7" s="37">
        <v>-0.86443882930382598</v>
      </c>
      <c r="U7" s="37">
        <v>0.84933252896384193</v>
      </c>
      <c r="V7" s="37">
        <v>0.91970696615675362</v>
      </c>
      <c r="W7" s="37">
        <v>1</v>
      </c>
    </row>
    <row r="8" spans="2:23">
      <c r="B8" s="19">
        <v>3089</v>
      </c>
      <c r="C8" s="13">
        <v>12513</v>
      </c>
      <c r="D8" s="13">
        <v>123</v>
      </c>
      <c r="E8">
        <v>4.0604430105464191</v>
      </c>
      <c r="G8" s="19">
        <v>3089</v>
      </c>
      <c r="H8" s="13">
        <v>1058</v>
      </c>
      <c r="I8" s="13">
        <v>123</v>
      </c>
      <c r="J8">
        <v>4.0604430105464191</v>
      </c>
      <c r="L8" s="19">
        <v>3089</v>
      </c>
      <c r="M8" s="13">
        <v>12513</v>
      </c>
      <c r="N8" s="13">
        <v>1058</v>
      </c>
      <c r="O8" s="13">
        <v>123</v>
      </c>
      <c r="P8">
        <v>4.0604430105464191</v>
      </c>
    </row>
    <row r="9" spans="2:23" ht="15.75" thickBot="1">
      <c r="B9" s="19">
        <v>2950</v>
      </c>
      <c r="C9" s="13">
        <v>19221</v>
      </c>
      <c r="D9" s="13">
        <v>99</v>
      </c>
      <c r="E9">
        <v>4.1743872698956368</v>
      </c>
      <c r="G9" s="19">
        <v>2950</v>
      </c>
      <c r="H9" s="13">
        <v>825</v>
      </c>
      <c r="I9" s="13">
        <v>99</v>
      </c>
      <c r="J9">
        <v>4.1743872698956368</v>
      </c>
      <c r="L9" s="19">
        <v>2950</v>
      </c>
      <c r="M9" s="13">
        <v>19221</v>
      </c>
      <c r="N9" s="13">
        <v>825</v>
      </c>
      <c r="O9" s="13">
        <v>99</v>
      </c>
      <c r="P9">
        <v>4.1743872698956368</v>
      </c>
    </row>
    <row r="10" spans="2:23" ht="16.5" thickTop="1" thickBot="1">
      <c r="B10" s="19">
        <v>8655</v>
      </c>
      <c r="C10" s="13">
        <v>4339</v>
      </c>
      <c r="D10" s="13">
        <v>341</v>
      </c>
      <c r="E10">
        <v>5.2678581590633282</v>
      </c>
      <c r="G10" s="19">
        <v>8655</v>
      </c>
      <c r="H10" s="13">
        <v>2687</v>
      </c>
      <c r="I10" s="13">
        <v>341</v>
      </c>
      <c r="J10">
        <v>5.2678581590633282</v>
      </c>
      <c r="L10" s="19">
        <v>8655</v>
      </c>
      <c r="M10" s="13">
        <v>4339</v>
      </c>
      <c r="N10" s="13">
        <v>2687</v>
      </c>
      <c r="O10" s="13">
        <v>341</v>
      </c>
      <c r="P10">
        <v>5.2678581590633282</v>
      </c>
      <c r="R10" s="57"/>
      <c r="S10" s="57" t="s">
        <v>12</v>
      </c>
      <c r="T10" s="57" t="s">
        <v>15</v>
      </c>
      <c r="U10" s="57" t="s">
        <v>16</v>
      </c>
      <c r="V10" s="57" t="s">
        <v>18</v>
      </c>
      <c r="W10" s="57" t="s">
        <v>90</v>
      </c>
    </row>
    <row r="11" spans="2:23" ht="16.5" thickTop="1" thickBot="1">
      <c r="B11" s="19">
        <v>7546</v>
      </c>
      <c r="C11" s="13">
        <v>1305</v>
      </c>
      <c r="D11" s="13">
        <v>503</v>
      </c>
      <c r="E11">
        <v>5.8348107370626048</v>
      </c>
      <c r="G11" s="19">
        <v>7546</v>
      </c>
      <c r="H11" s="13">
        <v>2350</v>
      </c>
      <c r="I11" s="13">
        <v>503</v>
      </c>
      <c r="J11">
        <v>5.8348107370626048</v>
      </c>
      <c r="L11" s="19">
        <v>7546</v>
      </c>
      <c r="M11" s="13">
        <v>1305</v>
      </c>
      <c r="N11" s="13">
        <v>2350</v>
      </c>
      <c r="O11" s="13">
        <v>503</v>
      </c>
      <c r="P11">
        <v>5.8348107370626048</v>
      </c>
      <c r="R11" s="57" t="s">
        <v>12</v>
      </c>
      <c r="S11" s="59">
        <f>S3^2</f>
        <v>1</v>
      </c>
      <c r="T11" s="60"/>
      <c r="U11" s="60"/>
      <c r="V11" s="60"/>
      <c r="W11" s="61"/>
    </row>
    <row r="12" spans="2:23" ht="16.5" thickTop="1" thickBot="1">
      <c r="B12" s="19">
        <v>7901</v>
      </c>
      <c r="C12" s="13">
        <v>1198</v>
      </c>
      <c r="D12" s="13">
        <v>304</v>
      </c>
      <c r="E12">
        <v>5.2832037287379885</v>
      </c>
      <c r="G12" s="19">
        <v>7901</v>
      </c>
      <c r="H12" s="13">
        <v>2876</v>
      </c>
      <c r="I12" s="13">
        <v>304</v>
      </c>
      <c r="J12">
        <v>5.2832037287379885</v>
      </c>
      <c r="L12" s="19">
        <v>7901</v>
      </c>
      <c r="M12" s="13">
        <v>1198</v>
      </c>
      <c r="N12" s="13">
        <v>2876</v>
      </c>
      <c r="O12" s="13">
        <v>304</v>
      </c>
      <c r="P12">
        <v>5.2832037287379885</v>
      </c>
      <c r="R12" s="57" t="s">
        <v>15</v>
      </c>
      <c r="S12" s="62">
        <f t="shared" ref="S12:T12" si="0">S4^2</f>
        <v>0.71398741238241881</v>
      </c>
      <c r="T12" s="63">
        <f t="shared" si="0"/>
        <v>1</v>
      </c>
      <c r="U12" s="63"/>
      <c r="V12" s="63"/>
      <c r="W12" s="64"/>
    </row>
    <row r="13" spans="2:23" ht="16.5" thickTop="1" thickBot="1">
      <c r="B13" s="19">
        <v>6615</v>
      </c>
      <c r="C13" s="13">
        <v>7211</v>
      </c>
      <c r="D13" s="13">
        <v>272</v>
      </c>
      <c r="E13">
        <v>5.3844950627890888</v>
      </c>
      <c r="G13" s="19">
        <v>6615</v>
      </c>
      <c r="H13" s="13">
        <v>1986</v>
      </c>
      <c r="I13" s="13">
        <v>272</v>
      </c>
      <c r="J13">
        <v>5.3844950627890888</v>
      </c>
      <c r="L13" s="19">
        <v>6615</v>
      </c>
      <c r="M13" s="13">
        <v>7211</v>
      </c>
      <c r="N13" s="13">
        <v>1986</v>
      </c>
      <c r="O13" s="13">
        <v>272</v>
      </c>
      <c r="P13">
        <v>5.3844950627890888</v>
      </c>
      <c r="R13" s="57" t="s">
        <v>16</v>
      </c>
      <c r="S13" s="62">
        <f t="shared" ref="S13:U13" si="1">S5^2</f>
        <v>0.95656029293565381</v>
      </c>
      <c r="T13" s="63">
        <f t="shared" si="1"/>
        <v>0.69373742286193563</v>
      </c>
      <c r="U13" s="63">
        <f t="shared" si="1"/>
        <v>1</v>
      </c>
      <c r="V13" s="63"/>
      <c r="W13" s="64"/>
    </row>
    <row r="14" spans="2:23" ht="16.5" thickTop="1" thickBot="1">
      <c r="B14" s="19">
        <v>9731</v>
      </c>
      <c r="C14" s="13">
        <v>1121</v>
      </c>
      <c r="D14" s="13">
        <v>544</v>
      </c>
      <c r="E14">
        <v>5.7557422135869123</v>
      </c>
      <c r="G14" s="19">
        <v>9731</v>
      </c>
      <c r="H14" s="13">
        <v>2987</v>
      </c>
      <c r="I14" s="13">
        <v>544</v>
      </c>
      <c r="J14">
        <v>5.7557422135869123</v>
      </c>
      <c r="L14" s="19">
        <v>9731</v>
      </c>
      <c r="M14" s="13">
        <v>1121</v>
      </c>
      <c r="N14" s="13">
        <v>2987</v>
      </c>
      <c r="O14" s="13">
        <v>544</v>
      </c>
      <c r="P14">
        <v>5.7557422135869123</v>
      </c>
      <c r="R14" s="57" t="s">
        <v>18</v>
      </c>
      <c r="S14" s="62">
        <f t="shared" ref="S14:V14" si="2">S6^2</f>
        <v>0.70792412797243387</v>
      </c>
      <c r="T14" s="63">
        <f t="shared" si="2"/>
        <v>0.70666432242573562</v>
      </c>
      <c r="U14" s="63">
        <f t="shared" si="2"/>
        <v>0.66631038848272772</v>
      </c>
      <c r="V14" s="63">
        <f t="shared" si="2"/>
        <v>1</v>
      </c>
      <c r="W14" s="64"/>
    </row>
    <row r="15" spans="2:23" ht="16.5" thickTop="1" thickBot="1">
      <c r="B15" s="19">
        <v>5012</v>
      </c>
      <c r="C15" s="13">
        <v>9083</v>
      </c>
      <c r="D15" s="13">
        <v>209</v>
      </c>
      <c r="E15">
        <v>4.9836066217083363</v>
      </c>
      <c r="G15" s="19">
        <v>5012</v>
      </c>
      <c r="H15" s="13">
        <v>1578</v>
      </c>
      <c r="I15" s="13">
        <v>209</v>
      </c>
      <c r="J15">
        <v>4.9836066217083363</v>
      </c>
      <c r="L15" s="19">
        <v>5012</v>
      </c>
      <c r="M15" s="13">
        <v>9083</v>
      </c>
      <c r="N15" s="13">
        <v>1578</v>
      </c>
      <c r="O15" s="13">
        <v>209</v>
      </c>
      <c r="P15">
        <v>4.9836066217083363</v>
      </c>
      <c r="R15" s="57" t="s">
        <v>90</v>
      </c>
      <c r="S15" s="131">
        <f t="shared" ref="S15:W15" si="3">S7^2</f>
        <v>0.76639160273163087</v>
      </c>
      <c r="T15" s="132">
        <f>T7^2</f>
        <v>0.7472544896081692</v>
      </c>
      <c r="U15" s="132">
        <f t="shared" si="3"/>
        <v>0.72136574475611537</v>
      </c>
      <c r="V15" s="132">
        <f t="shared" si="3"/>
        <v>0.84586090359725996</v>
      </c>
      <c r="W15" s="65">
        <f t="shared" si="3"/>
        <v>1</v>
      </c>
    </row>
    <row r="16" spans="2:23" ht="15.75" thickTop="1">
      <c r="B16" s="19">
        <v>4021</v>
      </c>
      <c r="C16" s="13">
        <v>11041</v>
      </c>
      <c r="D16" s="13">
        <v>201</v>
      </c>
      <c r="E16">
        <v>4.4067192472642533</v>
      </c>
      <c r="G16" s="19">
        <v>4021</v>
      </c>
      <c r="H16" s="13">
        <v>1278</v>
      </c>
      <c r="I16" s="13">
        <v>201</v>
      </c>
      <c r="J16">
        <v>4.4067192472642533</v>
      </c>
      <c r="L16" s="19">
        <v>4021</v>
      </c>
      <c r="M16" s="13">
        <v>11041</v>
      </c>
      <c r="N16" s="13">
        <v>1278</v>
      </c>
      <c r="O16" s="13">
        <v>201</v>
      </c>
      <c r="P16">
        <v>4.4067192472642533</v>
      </c>
    </row>
    <row r="17" spans="2:16" ht="15.75" thickBot="1">
      <c r="B17" s="20">
        <v>3605</v>
      </c>
      <c r="C17" s="17">
        <v>11051</v>
      </c>
      <c r="D17" s="17">
        <v>127</v>
      </c>
      <c r="E17">
        <v>4.3040650932041702</v>
      </c>
      <c r="G17" s="20">
        <v>3605</v>
      </c>
      <c r="H17" s="17">
        <v>1089</v>
      </c>
      <c r="I17" s="17">
        <v>127</v>
      </c>
      <c r="J17">
        <v>4.3040650932041702</v>
      </c>
      <c r="L17" s="20">
        <v>3605</v>
      </c>
      <c r="M17" s="17">
        <v>11051</v>
      </c>
      <c r="N17" s="17">
        <v>1089</v>
      </c>
      <c r="O17" s="17">
        <v>127</v>
      </c>
      <c r="P17">
        <v>4.3040650932041702</v>
      </c>
    </row>
    <row r="18" spans="2:16" ht="15.75" thickTop="1"/>
    <row r="20" spans="2:16" ht="15.75" thickBot="1"/>
    <row r="21" spans="2:16" ht="16.5" thickTop="1" thickBot="1">
      <c r="B21" s="34" t="s">
        <v>13</v>
      </c>
      <c r="C21" s="34" t="s">
        <v>15</v>
      </c>
      <c r="D21" s="34" t="s">
        <v>18</v>
      </c>
      <c r="E21" s="44" t="s">
        <v>90</v>
      </c>
      <c r="G21" s="34" t="s">
        <v>13</v>
      </c>
      <c r="H21" s="34" t="s">
        <v>16</v>
      </c>
      <c r="I21" s="34" t="s">
        <v>18</v>
      </c>
      <c r="J21" s="44" t="s">
        <v>90</v>
      </c>
    </row>
    <row r="22" spans="2:16" ht="15.75" thickTop="1">
      <c r="B22" s="30">
        <v>7428</v>
      </c>
      <c r="C22" s="30">
        <v>4305</v>
      </c>
      <c r="D22" s="30">
        <v>495</v>
      </c>
      <c r="E22">
        <v>5.7899601708972535</v>
      </c>
      <c r="G22" s="30">
        <v>7428</v>
      </c>
      <c r="H22" s="30">
        <v>2587</v>
      </c>
      <c r="I22" s="30">
        <v>495</v>
      </c>
      <c r="J22">
        <v>5.7899601708972535</v>
      </c>
    </row>
    <row r="23" spans="2:16">
      <c r="B23" s="13">
        <v>7192</v>
      </c>
      <c r="C23" s="13">
        <v>7103</v>
      </c>
      <c r="D23" s="13">
        <v>360</v>
      </c>
      <c r="E23">
        <v>5.389071729816501</v>
      </c>
      <c r="G23" s="13">
        <v>7192</v>
      </c>
      <c r="H23" s="13">
        <v>2605</v>
      </c>
      <c r="I23" s="13">
        <v>360</v>
      </c>
      <c r="J23">
        <v>5.389071729816501</v>
      </c>
    </row>
    <row r="24" spans="2:16">
      <c r="B24" s="13">
        <v>8150</v>
      </c>
      <c r="C24" s="13">
        <v>9505</v>
      </c>
      <c r="D24" s="13">
        <v>281</v>
      </c>
      <c r="E24">
        <v>4.962844630259907</v>
      </c>
      <c r="G24" s="13">
        <v>8150</v>
      </c>
      <c r="H24" s="13">
        <v>2788</v>
      </c>
      <c r="I24" s="13">
        <v>281</v>
      </c>
      <c r="J24">
        <v>4.962844630259907</v>
      </c>
    </row>
    <row r="25" spans="2:16">
      <c r="B25" s="13">
        <v>6698</v>
      </c>
      <c r="C25" s="13">
        <v>7106</v>
      </c>
      <c r="D25" s="13">
        <v>410</v>
      </c>
      <c r="E25">
        <v>5.1929568508902104</v>
      </c>
      <c r="G25" s="13">
        <v>6698</v>
      </c>
      <c r="H25" s="13">
        <v>2356</v>
      </c>
      <c r="I25" s="13">
        <v>410</v>
      </c>
      <c r="J25">
        <v>5.1929568508902104</v>
      </c>
    </row>
    <row r="26" spans="2:16">
      <c r="B26" s="13">
        <v>5900</v>
      </c>
      <c r="C26" s="13">
        <v>10052</v>
      </c>
      <c r="D26" s="13">
        <v>223</v>
      </c>
      <c r="E26">
        <v>5.0369526024136295</v>
      </c>
      <c r="G26" s="13">
        <v>5900</v>
      </c>
      <c r="H26" s="13">
        <v>1988</v>
      </c>
      <c r="I26" s="13">
        <v>223</v>
      </c>
      <c r="J26">
        <v>5.0369526024136295</v>
      </c>
    </row>
    <row r="27" spans="2:16">
      <c r="B27" s="13">
        <v>3078</v>
      </c>
      <c r="C27" s="13">
        <v>12513</v>
      </c>
      <c r="D27" s="13">
        <v>123</v>
      </c>
      <c r="E27">
        <v>4.0604430105464191</v>
      </c>
      <c r="G27" s="13">
        <v>3078</v>
      </c>
      <c r="H27" s="13">
        <v>1058</v>
      </c>
      <c r="I27" s="13">
        <v>123</v>
      </c>
      <c r="J27">
        <v>4.0604430105464191</v>
      </c>
    </row>
    <row r="28" spans="2:16">
      <c r="B28" s="13">
        <v>2980</v>
      </c>
      <c r="C28" s="13">
        <v>19221</v>
      </c>
      <c r="D28" s="13">
        <v>99</v>
      </c>
      <c r="E28">
        <v>4.1743872698956368</v>
      </c>
      <c r="G28" s="13">
        <v>2980</v>
      </c>
      <c r="H28" s="13">
        <v>825</v>
      </c>
      <c r="I28" s="13">
        <v>99</v>
      </c>
      <c r="J28">
        <v>4.1743872698956368</v>
      </c>
    </row>
    <row r="29" spans="2:16">
      <c r="B29" s="13">
        <v>8522</v>
      </c>
      <c r="C29" s="13">
        <v>4339</v>
      </c>
      <c r="D29" s="13">
        <v>341</v>
      </c>
      <c r="E29">
        <v>5.2678581590633282</v>
      </c>
      <c r="G29" s="13">
        <v>8522</v>
      </c>
      <c r="H29" s="13">
        <v>2687</v>
      </c>
      <c r="I29" s="13">
        <v>341</v>
      </c>
      <c r="J29">
        <v>5.2678581590633282</v>
      </c>
    </row>
    <row r="30" spans="2:16">
      <c r="B30" s="13">
        <v>7548</v>
      </c>
      <c r="C30" s="13">
        <v>1305</v>
      </c>
      <c r="D30" s="13">
        <v>503</v>
      </c>
      <c r="E30">
        <v>5.8348107370626048</v>
      </c>
      <c r="G30" s="13">
        <v>7548</v>
      </c>
      <c r="H30" s="13">
        <v>2350</v>
      </c>
      <c r="I30" s="13">
        <v>503</v>
      </c>
      <c r="J30">
        <v>5.8348107370626048</v>
      </c>
    </row>
    <row r="31" spans="2:16">
      <c r="B31" s="13">
        <v>7896</v>
      </c>
      <c r="C31" s="13">
        <v>1198</v>
      </c>
      <c r="D31" s="13">
        <v>304</v>
      </c>
      <c r="E31">
        <v>5.2832037287379885</v>
      </c>
      <c r="G31" s="13">
        <v>7896</v>
      </c>
      <c r="H31" s="13">
        <v>2876</v>
      </c>
      <c r="I31" s="13">
        <v>304</v>
      </c>
      <c r="J31">
        <v>5.2832037287379885</v>
      </c>
    </row>
    <row r="32" spans="2:16">
      <c r="B32" s="13">
        <v>6636</v>
      </c>
      <c r="C32" s="13">
        <v>7211</v>
      </c>
      <c r="D32" s="13">
        <v>272</v>
      </c>
      <c r="E32">
        <v>5.3844950627890888</v>
      </c>
      <c r="G32" s="13">
        <v>6636</v>
      </c>
      <c r="H32" s="13">
        <v>1986</v>
      </c>
      <c r="I32" s="13">
        <v>272</v>
      </c>
      <c r="J32">
        <v>5.3844950627890888</v>
      </c>
    </row>
    <row r="33" spans="2:10">
      <c r="B33" s="13">
        <v>9800</v>
      </c>
      <c r="C33" s="13">
        <v>1121</v>
      </c>
      <c r="D33" s="13">
        <v>544</v>
      </c>
      <c r="E33">
        <v>5.7557422135869123</v>
      </c>
      <c r="G33" s="13">
        <v>9800</v>
      </c>
      <c r="H33" s="13">
        <v>2987</v>
      </c>
      <c r="I33" s="13">
        <v>544</v>
      </c>
      <c r="J33">
        <v>5.7557422135869123</v>
      </c>
    </row>
    <row r="34" spans="2:10">
      <c r="B34" s="13">
        <v>5123</v>
      </c>
      <c r="C34" s="13">
        <v>9083</v>
      </c>
      <c r="D34" s="13">
        <v>209</v>
      </c>
      <c r="E34">
        <v>4.9836066217083363</v>
      </c>
      <c r="G34" s="13">
        <v>5123</v>
      </c>
      <c r="H34" s="13">
        <v>1578</v>
      </c>
      <c r="I34" s="13">
        <v>209</v>
      </c>
      <c r="J34">
        <v>4.9836066217083363</v>
      </c>
    </row>
    <row r="35" spans="2:10">
      <c r="B35" s="13">
        <v>3895</v>
      </c>
      <c r="C35" s="13">
        <v>11041</v>
      </c>
      <c r="D35" s="13">
        <v>201</v>
      </c>
      <c r="E35">
        <v>4.4067192472642533</v>
      </c>
      <c r="G35" s="13">
        <v>3895</v>
      </c>
      <c r="H35" s="13">
        <v>1278</v>
      </c>
      <c r="I35" s="13">
        <v>201</v>
      </c>
      <c r="J35">
        <v>4.4067192472642533</v>
      </c>
    </row>
    <row r="36" spans="2:10" ht="15.75" thickBot="1">
      <c r="B36" s="17">
        <v>3500</v>
      </c>
      <c r="C36" s="17">
        <v>11051</v>
      </c>
      <c r="D36" s="17">
        <v>127</v>
      </c>
      <c r="E36">
        <v>4.3040650932041702</v>
      </c>
      <c r="G36" s="17">
        <v>3500</v>
      </c>
      <c r="H36" s="17">
        <v>1089</v>
      </c>
      <c r="I36" s="17">
        <v>127</v>
      </c>
      <c r="J36">
        <v>4.3040650932041702</v>
      </c>
    </row>
    <row r="37" spans="2:10" ht="15.75" thickTop="1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J20"/>
  <sheetViews>
    <sheetView workbookViewId="0">
      <selection activeCell="G27" sqref="G27"/>
    </sheetView>
  </sheetViews>
  <sheetFormatPr defaultRowHeight="15"/>
  <cols>
    <col min="2" max="2" width="24.140625" customWidth="1"/>
    <col min="3" max="3" width="17.7109375" customWidth="1"/>
    <col min="4" max="4" width="15.140625" customWidth="1"/>
    <col min="5" max="6" width="11.140625" customWidth="1"/>
    <col min="7" max="7" width="14.7109375" customWidth="1"/>
    <col min="8" max="9" width="16.28515625" customWidth="1"/>
    <col min="10" max="10" width="16.7109375" customWidth="1"/>
  </cols>
  <sheetData>
    <row r="1" spans="2:7">
      <c r="B1" s="93" t="s">
        <v>98</v>
      </c>
    </row>
    <row r="3" spans="2:7">
      <c r="B3" t="s">
        <v>48</v>
      </c>
    </row>
    <row r="4" spans="2:7" ht="15.75" thickBot="1"/>
    <row r="5" spans="2:7">
      <c r="B5" s="45" t="s">
        <v>49</v>
      </c>
      <c r="C5" s="45"/>
    </row>
    <row r="6" spans="2:7">
      <c r="B6" s="36" t="s">
        <v>50</v>
      </c>
      <c r="C6" s="36">
        <v>0.87543794910412187</v>
      </c>
    </row>
    <row r="7" spans="2:7">
      <c r="B7" s="36" t="s">
        <v>51</v>
      </c>
      <c r="C7" s="36">
        <v>0.76639160273163109</v>
      </c>
    </row>
    <row r="8" spans="2:7">
      <c r="B8" s="36" t="s">
        <v>52</v>
      </c>
      <c r="C8" s="36">
        <v>0.74842172601867962</v>
      </c>
    </row>
    <row r="9" spans="2:7">
      <c r="B9" s="36" t="s">
        <v>53</v>
      </c>
      <c r="C9" s="36">
        <v>1070.9331871963111</v>
      </c>
    </row>
    <row r="10" spans="2:7" ht="15.75" thickBot="1">
      <c r="B10" s="37" t="s">
        <v>54</v>
      </c>
      <c r="C10" s="37">
        <v>15</v>
      </c>
    </row>
    <row r="12" spans="2:7" ht="15.75" thickBot="1">
      <c r="B12" t="s">
        <v>55</v>
      </c>
    </row>
    <row r="13" spans="2:7">
      <c r="B13" s="35"/>
      <c r="C13" s="35" t="s">
        <v>56</v>
      </c>
      <c r="D13" s="35" t="s">
        <v>57</v>
      </c>
      <c r="E13" s="35" t="s">
        <v>58</v>
      </c>
      <c r="F13" s="35" t="s">
        <v>59</v>
      </c>
      <c r="G13" s="35" t="s">
        <v>60</v>
      </c>
    </row>
    <row r="14" spans="2:7">
      <c r="B14" s="36" t="s">
        <v>61</v>
      </c>
      <c r="C14" s="36">
        <v>1</v>
      </c>
      <c r="D14" s="36">
        <v>48913686.344633505</v>
      </c>
      <c r="E14" s="36">
        <v>48913686.344633505</v>
      </c>
      <c r="F14" s="36">
        <v>42.648684516531411</v>
      </c>
      <c r="G14" s="36">
        <v>1.9103241891278786E-5</v>
      </c>
    </row>
    <row r="15" spans="2:7">
      <c r="B15" s="36" t="s">
        <v>62</v>
      </c>
      <c r="C15" s="36">
        <v>13</v>
      </c>
      <c r="D15" s="36">
        <v>14909672.588699838</v>
      </c>
      <c r="E15" s="36">
        <v>1146897.891438449</v>
      </c>
      <c r="F15" s="36"/>
      <c r="G15" s="36"/>
    </row>
    <row r="16" spans="2:7" ht="15.75" thickBot="1">
      <c r="B16" s="37" t="s">
        <v>63</v>
      </c>
      <c r="C16" s="37">
        <v>14</v>
      </c>
      <c r="D16" s="37">
        <v>63823358.933333345</v>
      </c>
      <c r="E16" s="37"/>
      <c r="F16" s="37"/>
      <c r="G16" s="37"/>
    </row>
    <row r="17" spans="2:10" ht="15.75" thickBot="1"/>
    <row r="18" spans="2:10">
      <c r="B18" s="35"/>
      <c r="C18" s="35" t="s">
        <v>64</v>
      </c>
      <c r="D18" s="35" t="s">
        <v>53</v>
      </c>
      <c r="E18" s="35" t="s">
        <v>65</v>
      </c>
      <c r="F18" s="35" t="s">
        <v>66</v>
      </c>
      <c r="G18" s="35" t="s">
        <v>67</v>
      </c>
      <c r="H18" s="35" t="s">
        <v>68</v>
      </c>
      <c r="I18" s="35" t="s">
        <v>69</v>
      </c>
      <c r="J18" s="35" t="s">
        <v>70</v>
      </c>
    </row>
    <row r="19" spans="2:10">
      <c r="B19" s="36" t="s">
        <v>71</v>
      </c>
      <c r="C19" s="36">
        <v>-9934.3194080118774</v>
      </c>
      <c r="D19" s="36">
        <v>2502.293301786854</v>
      </c>
      <c r="E19" s="36">
        <v>-3.9700859211499759</v>
      </c>
      <c r="F19" s="36">
        <v>1.5997585796438617E-3</v>
      </c>
      <c r="G19" s="36">
        <v>-15340.195415923681</v>
      </c>
      <c r="H19" s="36">
        <v>-4528.4434001000745</v>
      </c>
      <c r="I19" s="36">
        <v>-15340.195415923681</v>
      </c>
      <c r="J19" s="36">
        <v>-4528.4434001000745</v>
      </c>
    </row>
    <row r="20" spans="2:10" ht="15.75" thickBot="1">
      <c r="B20" s="37" t="s">
        <v>90</v>
      </c>
      <c r="C20" s="37">
        <v>3212.8452240706479</v>
      </c>
      <c r="D20" s="37">
        <v>491.96814639192797</v>
      </c>
      <c r="E20" s="37">
        <v>6.5305960307257873</v>
      </c>
      <c r="F20" s="37">
        <v>1.9103241891278786E-5</v>
      </c>
      <c r="G20" s="37">
        <v>2150.0126627007085</v>
      </c>
      <c r="H20" s="37">
        <v>4275.6777854405873</v>
      </c>
      <c r="I20" s="37">
        <v>2150.0126627007085</v>
      </c>
      <c r="J20" s="37">
        <v>4275.6777854405873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B1:V69"/>
  <sheetViews>
    <sheetView topLeftCell="A45" workbookViewId="0">
      <selection activeCell="I66" sqref="I66"/>
    </sheetView>
  </sheetViews>
  <sheetFormatPr defaultRowHeight="15"/>
  <sheetData>
    <row r="1" spans="2:12" ht="15.75" thickBot="1"/>
    <row r="2" spans="2:12" ht="16.5" thickTop="1" thickBot="1">
      <c r="B2" s="118" t="s">
        <v>22</v>
      </c>
      <c r="C2" s="117" t="s">
        <v>23</v>
      </c>
      <c r="D2" s="117" t="s">
        <v>24</v>
      </c>
      <c r="E2" s="117" t="s">
        <v>25</v>
      </c>
      <c r="F2" s="117" t="s">
        <v>26</v>
      </c>
      <c r="G2" s="117" t="s">
        <v>27</v>
      </c>
      <c r="H2" s="117" t="s">
        <v>28</v>
      </c>
      <c r="I2" s="117" t="s">
        <v>29</v>
      </c>
      <c r="J2" s="117" t="s">
        <v>30</v>
      </c>
      <c r="K2" s="117" t="s">
        <v>31</v>
      </c>
      <c r="L2" s="117" t="s">
        <v>32</v>
      </c>
    </row>
    <row r="3" spans="2:12" ht="16.5" thickTop="1" thickBot="1">
      <c r="B3" s="118"/>
      <c r="C3" s="117"/>
      <c r="D3" s="117"/>
      <c r="E3" s="117"/>
      <c r="F3" s="117"/>
      <c r="G3" s="117"/>
      <c r="H3" s="117"/>
      <c r="I3" s="117"/>
      <c r="J3" s="117"/>
      <c r="K3" s="117"/>
      <c r="L3" s="117"/>
    </row>
    <row r="4" spans="2:12" ht="16.5" thickTop="1" thickBot="1">
      <c r="B4" s="33"/>
      <c r="C4" s="34" t="s">
        <v>12</v>
      </c>
      <c r="D4" s="34" t="s">
        <v>13</v>
      </c>
      <c r="E4" s="34" t="s">
        <v>14</v>
      </c>
      <c r="F4" s="34" t="s">
        <v>15</v>
      </c>
      <c r="G4" s="34" t="s">
        <v>16</v>
      </c>
      <c r="H4" s="34" t="s">
        <v>17</v>
      </c>
      <c r="I4" s="34" t="s">
        <v>18</v>
      </c>
      <c r="J4" s="34" t="s">
        <v>19</v>
      </c>
      <c r="K4" s="34" t="s">
        <v>20</v>
      </c>
      <c r="L4" s="34" t="s">
        <v>21</v>
      </c>
    </row>
    <row r="5" spans="2:12" ht="16.5" thickTop="1" thickBot="1">
      <c r="B5" s="34">
        <v>1</v>
      </c>
      <c r="C5" s="22">
        <v>7415</v>
      </c>
      <c r="D5" s="30">
        <v>7428</v>
      </c>
      <c r="E5" s="30">
        <v>1.2</v>
      </c>
      <c r="F5" s="30">
        <v>4305</v>
      </c>
      <c r="G5" s="30">
        <v>2587</v>
      </c>
      <c r="H5" s="30">
        <v>358</v>
      </c>
      <c r="I5" s="30">
        <v>495</v>
      </c>
      <c r="J5" s="30">
        <v>33</v>
      </c>
      <c r="K5" s="30">
        <v>327</v>
      </c>
      <c r="L5" s="31">
        <v>136</v>
      </c>
    </row>
    <row r="6" spans="2:12" ht="16.5" thickTop="1" thickBot="1">
      <c r="B6" s="34">
        <v>2</v>
      </c>
      <c r="C6" s="19">
        <v>7598</v>
      </c>
      <c r="D6" s="13">
        <v>7192</v>
      </c>
      <c r="E6" s="13">
        <v>1.5</v>
      </c>
      <c r="F6" s="13">
        <v>7103</v>
      </c>
      <c r="G6" s="13">
        <v>2605</v>
      </c>
      <c r="H6" s="13">
        <v>418</v>
      </c>
      <c r="I6" s="13">
        <v>360</v>
      </c>
      <c r="J6" s="13">
        <v>29</v>
      </c>
      <c r="K6" s="13">
        <v>219</v>
      </c>
      <c r="L6" s="14">
        <v>111</v>
      </c>
    </row>
    <row r="7" spans="2:12" ht="16.5" thickTop="1" thickBot="1">
      <c r="B7" s="34">
        <v>3</v>
      </c>
      <c r="C7" s="19">
        <v>8112</v>
      </c>
      <c r="D7" s="13">
        <v>8150</v>
      </c>
      <c r="E7" s="13">
        <v>1.8</v>
      </c>
      <c r="F7" s="13">
        <v>9505</v>
      </c>
      <c r="G7" s="13">
        <v>2788</v>
      </c>
      <c r="H7" s="13">
        <v>421</v>
      </c>
      <c r="I7" s="13">
        <v>281</v>
      </c>
      <c r="J7" s="13">
        <v>76</v>
      </c>
      <c r="K7" s="13">
        <v>143</v>
      </c>
      <c r="L7" s="14">
        <v>62</v>
      </c>
    </row>
    <row r="8" spans="2:12" ht="16.5" thickTop="1" thickBot="1">
      <c r="B8" s="34">
        <v>4</v>
      </c>
      <c r="C8" s="19">
        <v>6626</v>
      </c>
      <c r="D8" s="13">
        <v>6698</v>
      </c>
      <c r="E8" s="13">
        <v>1.5</v>
      </c>
      <c r="F8" s="13">
        <v>7106</v>
      </c>
      <c r="G8" s="13">
        <v>2356</v>
      </c>
      <c r="H8" s="13">
        <v>235</v>
      </c>
      <c r="I8" s="13">
        <v>410</v>
      </c>
      <c r="J8" s="13">
        <v>21</v>
      </c>
      <c r="K8" s="13">
        <v>180</v>
      </c>
      <c r="L8" s="14">
        <v>209</v>
      </c>
    </row>
    <row r="9" spans="2:12" ht="16.5" thickTop="1" thickBot="1">
      <c r="B9" s="34">
        <v>5</v>
      </c>
      <c r="C9" s="19">
        <v>5730</v>
      </c>
      <c r="D9" s="13">
        <v>5900</v>
      </c>
      <c r="E9" s="13">
        <v>1.8</v>
      </c>
      <c r="F9" s="13">
        <v>10052</v>
      </c>
      <c r="G9" s="13">
        <v>1988</v>
      </c>
      <c r="H9" s="13">
        <v>265</v>
      </c>
      <c r="I9" s="13">
        <v>223</v>
      </c>
      <c r="J9" s="13">
        <v>58</v>
      </c>
      <c r="K9" s="13">
        <v>154</v>
      </c>
      <c r="L9" s="14">
        <v>11</v>
      </c>
    </row>
    <row r="10" spans="2:12" ht="16.5" thickTop="1" thickBot="1">
      <c r="B10" s="34">
        <v>6</v>
      </c>
      <c r="C10" s="19">
        <v>3089</v>
      </c>
      <c r="D10" s="13">
        <v>3078</v>
      </c>
      <c r="E10" s="13">
        <v>2.1</v>
      </c>
      <c r="F10" s="13">
        <v>12513</v>
      </c>
      <c r="G10" s="13">
        <v>1058</v>
      </c>
      <c r="H10" s="13">
        <v>158</v>
      </c>
      <c r="I10" s="13">
        <v>123</v>
      </c>
      <c r="J10" s="13">
        <v>37</v>
      </c>
      <c r="K10" s="13">
        <v>58</v>
      </c>
      <c r="L10" s="14">
        <v>28</v>
      </c>
    </row>
    <row r="11" spans="2:12" ht="16.5" thickTop="1" thickBot="1">
      <c r="B11" s="34">
        <v>7</v>
      </c>
      <c r="C11" s="19">
        <v>2950</v>
      </c>
      <c r="D11" s="13">
        <v>2980</v>
      </c>
      <c r="E11" s="13">
        <v>2.7</v>
      </c>
      <c r="F11" s="13">
        <v>19221</v>
      </c>
      <c r="G11" s="13">
        <v>825</v>
      </c>
      <c r="H11" s="13">
        <v>487</v>
      </c>
      <c r="I11" s="13">
        <v>99</v>
      </c>
      <c r="J11" s="13">
        <v>3</v>
      </c>
      <c r="K11" s="13">
        <v>65</v>
      </c>
      <c r="L11" s="14">
        <v>32</v>
      </c>
    </row>
    <row r="12" spans="2:12" ht="16.5" thickTop="1" thickBot="1">
      <c r="B12" s="34">
        <v>8</v>
      </c>
      <c r="C12" s="19">
        <v>8655</v>
      </c>
      <c r="D12" s="13">
        <v>8522</v>
      </c>
      <c r="E12" s="13">
        <v>1.2</v>
      </c>
      <c r="F12" s="13">
        <v>4339</v>
      </c>
      <c r="G12" s="13">
        <v>2687</v>
      </c>
      <c r="H12" s="13">
        <v>987</v>
      </c>
      <c r="I12" s="13">
        <v>341</v>
      </c>
      <c r="J12" s="13">
        <v>78</v>
      </c>
      <c r="K12" s="13">
        <v>194</v>
      </c>
      <c r="L12" s="14">
        <v>68</v>
      </c>
    </row>
    <row r="13" spans="2:12" ht="16.5" thickTop="1" thickBot="1">
      <c r="B13" s="34">
        <v>9</v>
      </c>
      <c r="C13" s="19">
        <v>7546</v>
      </c>
      <c r="D13" s="13">
        <v>7548</v>
      </c>
      <c r="E13" s="13">
        <v>0.8</v>
      </c>
      <c r="F13" s="13">
        <v>1305</v>
      </c>
      <c r="G13" s="13">
        <v>2350</v>
      </c>
      <c r="H13" s="13">
        <v>857</v>
      </c>
      <c r="I13" s="13">
        <v>503</v>
      </c>
      <c r="J13" s="13">
        <v>111</v>
      </c>
      <c r="K13" s="13">
        <v>342</v>
      </c>
      <c r="L13" s="14">
        <v>50</v>
      </c>
    </row>
    <row r="14" spans="2:12" ht="16.5" thickTop="1" thickBot="1">
      <c r="B14" s="34">
        <v>10</v>
      </c>
      <c r="C14" s="19">
        <v>7901</v>
      </c>
      <c r="D14" s="13">
        <v>7896</v>
      </c>
      <c r="E14" s="13">
        <v>0.7</v>
      </c>
      <c r="F14" s="13">
        <v>1198</v>
      </c>
      <c r="G14" s="13">
        <v>2876</v>
      </c>
      <c r="H14" s="13">
        <v>125</v>
      </c>
      <c r="I14" s="13">
        <v>304</v>
      </c>
      <c r="J14" s="13">
        <v>88</v>
      </c>
      <c r="K14" s="13">
        <v>197</v>
      </c>
      <c r="L14" s="14">
        <v>18</v>
      </c>
    </row>
    <row r="15" spans="2:12" ht="16.5" thickTop="1" thickBot="1">
      <c r="B15" s="34">
        <v>11</v>
      </c>
      <c r="C15" s="19">
        <v>6615</v>
      </c>
      <c r="D15" s="13">
        <v>6636</v>
      </c>
      <c r="E15" s="13">
        <v>1.5</v>
      </c>
      <c r="F15" s="13">
        <v>7211</v>
      </c>
      <c r="G15" s="13">
        <v>1986</v>
      </c>
      <c r="H15" s="13">
        <v>847</v>
      </c>
      <c r="I15" s="13">
        <v>272</v>
      </c>
      <c r="J15" s="13">
        <v>27</v>
      </c>
      <c r="K15" s="13">
        <v>218</v>
      </c>
      <c r="L15" s="14">
        <v>27</v>
      </c>
    </row>
    <row r="16" spans="2:12" ht="16.5" thickTop="1" thickBot="1">
      <c r="B16" s="34">
        <v>12</v>
      </c>
      <c r="C16" s="19">
        <v>9731</v>
      </c>
      <c r="D16" s="13">
        <v>9800</v>
      </c>
      <c r="E16" s="13">
        <v>0.8</v>
      </c>
      <c r="F16" s="13">
        <v>1121</v>
      </c>
      <c r="G16" s="13">
        <v>2987</v>
      </c>
      <c r="H16" s="13">
        <v>759</v>
      </c>
      <c r="I16" s="13">
        <v>544</v>
      </c>
      <c r="J16" s="13">
        <v>125</v>
      </c>
      <c r="K16" s="13">
        <v>316</v>
      </c>
      <c r="L16" s="14">
        <v>103</v>
      </c>
    </row>
    <row r="17" spans="2:14" ht="16.5" thickTop="1" thickBot="1">
      <c r="B17" s="34">
        <v>13</v>
      </c>
      <c r="C17" s="19">
        <v>5012</v>
      </c>
      <c r="D17" s="13">
        <v>5123</v>
      </c>
      <c r="E17" s="13">
        <v>1.8</v>
      </c>
      <c r="F17" s="13">
        <v>9083</v>
      </c>
      <c r="G17" s="13">
        <v>1578</v>
      </c>
      <c r="H17" s="13">
        <v>547</v>
      </c>
      <c r="I17" s="13">
        <v>209</v>
      </c>
      <c r="J17" s="13">
        <v>4</v>
      </c>
      <c r="K17" s="13">
        <v>146</v>
      </c>
      <c r="L17" s="14">
        <v>58</v>
      </c>
    </row>
    <row r="18" spans="2:14" ht="16.5" thickTop="1" thickBot="1">
      <c r="B18" s="34">
        <v>14</v>
      </c>
      <c r="C18" s="19">
        <v>4021</v>
      </c>
      <c r="D18" s="13">
        <v>3895</v>
      </c>
      <c r="E18" s="13">
        <v>1.9</v>
      </c>
      <c r="F18" s="13">
        <v>11041</v>
      </c>
      <c r="G18" s="13">
        <v>1278</v>
      </c>
      <c r="H18" s="13">
        <v>389</v>
      </c>
      <c r="I18" s="13">
        <v>201</v>
      </c>
      <c r="J18" s="13">
        <v>50</v>
      </c>
      <c r="K18" s="13">
        <v>82</v>
      </c>
      <c r="L18" s="14">
        <v>68</v>
      </c>
    </row>
    <row r="19" spans="2:14" ht="16.5" thickTop="1" thickBot="1">
      <c r="B19" s="34">
        <v>15</v>
      </c>
      <c r="C19" s="20">
        <v>3605</v>
      </c>
      <c r="D19" s="17">
        <v>3500</v>
      </c>
      <c r="E19" s="17">
        <v>1.9</v>
      </c>
      <c r="F19" s="17">
        <v>11051</v>
      </c>
      <c r="G19" s="17">
        <v>1089</v>
      </c>
      <c r="H19" s="17">
        <v>457</v>
      </c>
      <c r="I19" s="17">
        <v>127</v>
      </c>
      <c r="J19" s="17">
        <v>18</v>
      </c>
      <c r="K19" s="17">
        <v>74</v>
      </c>
      <c r="L19" s="18">
        <v>36</v>
      </c>
    </row>
    <row r="20" spans="2:14" ht="15.75" thickTop="1"/>
    <row r="21" spans="2:14" ht="15.75" thickBot="1"/>
    <row r="22" spans="2:14" ht="16.5" thickTop="1" thickBot="1">
      <c r="B22" s="33"/>
      <c r="C22" s="34" t="s">
        <v>99</v>
      </c>
      <c r="D22" s="34" t="s">
        <v>100</v>
      </c>
      <c r="E22" s="34" t="s">
        <v>84</v>
      </c>
      <c r="F22" s="34" t="s">
        <v>85</v>
      </c>
      <c r="G22" s="34" t="s">
        <v>86</v>
      </c>
      <c r="H22" s="34" t="s">
        <v>87</v>
      </c>
      <c r="I22" s="34" t="s">
        <v>88</v>
      </c>
      <c r="J22" s="34" t="s">
        <v>89</v>
      </c>
      <c r="K22" s="34" t="s">
        <v>90</v>
      </c>
      <c r="L22" s="34" t="s">
        <v>91</v>
      </c>
      <c r="M22" s="94"/>
      <c r="N22" s="94"/>
    </row>
    <row r="23" spans="2:14" ht="16.5" thickTop="1" thickBot="1">
      <c r="B23" s="34">
        <v>1</v>
      </c>
      <c r="C23" s="133">
        <f>LN(C5)</f>
        <v>8.9112602545720332</v>
      </c>
      <c r="D23" s="134">
        <f t="shared" ref="D23:L23" si="0">LN(D5)</f>
        <v>8.913011922472597</v>
      </c>
      <c r="E23" s="134">
        <f t="shared" si="0"/>
        <v>0.18232155679395459</v>
      </c>
      <c r="F23" s="134">
        <f t="shared" si="0"/>
        <v>8.367532416861831</v>
      </c>
      <c r="G23" s="134">
        <f t="shared" si="0"/>
        <v>7.8582541821860294</v>
      </c>
      <c r="H23" s="134">
        <f t="shared" si="0"/>
        <v>5.8805329864007003</v>
      </c>
      <c r="I23" s="134">
        <f t="shared" si="0"/>
        <v>6.2045577625686903</v>
      </c>
      <c r="J23" s="134">
        <f t="shared" si="0"/>
        <v>3.4965075614664802</v>
      </c>
      <c r="K23" s="134">
        <f t="shared" si="0"/>
        <v>5.7899601708972535</v>
      </c>
      <c r="L23" s="135">
        <f t="shared" si="0"/>
        <v>4.9126548857360524</v>
      </c>
      <c r="M23" s="95"/>
    </row>
    <row r="24" spans="2:14" ht="16.5" thickTop="1" thickBot="1">
      <c r="B24" s="34">
        <v>2</v>
      </c>
      <c r="C24" s="136">
        <f t="shared" ref="C24:L24" si="1">LN(C6)</f>
        <v>8.9356403337475712</v>
      </c>
      <c r="D24" s="137">
        <f t="shared" si="1"/>
        <v>8.8807245761514562</v>
      </c>
      <c r="E24" s="137">
        <f t="shared" si="1"/>
        <v>0.40546510810816438</v>
      </c>
      <c r="F24" s="137">
        <f t="shared" si="1"/>
        <v>8.8682725089978103</v>
      </c>
      <c r="G24" s="137">
        <f t="shared" si="1"/>
        <v>7.8651879541874674</v>
      </c>
      <c r="H24" s="137">
        <f t="shared" si="1"/>
        <v>6.0354814325247563</v>
      </c>
      <c r="I24" s="137">
        <f t="shared" si="1"/>
        <v>5.8861040314501558</v>
      </c>
      <c r="J24" s="137">
        <f t="shared" si="1"/>
        <v>3.3672958299864741</v>
      </c>
      <c r="K24" s="137">
        <f t="shared" si="1"/>
        <v>5.389071729816501</v>
      </c>
      <c r="L24" s="138">
        <f t="shared" si="1"/>
        <v>4.7095302013123339</v>
      </c>
      <c r="M24" s="95"/>
    </row>
    <row r="25" spans="2:14" ht="16.5" thickTop="1" thickBot="1">
      <c r="B25" s="34">
        <v>3</v>
      </c>
      <c r="C25" s="136">
        <f t="shared" ref="C25:L25" si="2">LN(C7)</f>
        <v>9.0010997258309651</v>
      </c>
      <c r="D25" s="137">
        <f t="shared" si="2"/>
        <v>9.0057732062349078</v>
      </c>
      <c r="E25" s="137">
        <f t="shared" si="2"/>
        <v>0.58778666490211906</v>
      </c>
      <c r="F25" s="137">
        <f t="shared" si="2"/>
        <v>9.1595732549225293</v>
      </c>
      <c r="G25" s="137">
        <f t="shared" si="2"/>
        <v>7.9330797718804149</v>
      </c>
      <c r="H25" s="137">
        <f t="shared" si="2"/>
        <v>6.0426328336823811</v>
      </c>
      <c r="I25" s="137">
        <f t="shared" si="2"/>
        <v>5.6383546693337454</v>
      </c>
      <c r="J25" s="137">
        <f t="shared" si="2"/>
        <v>4.3307333402863311</v>
      </c>
      <c r="K25" s="137">
        <f t="shared" si="2"/>
        <v>4.962844630259907</v>
      </c>
      <c r="L25" s="138">
        <f t="shared" si="2"/>
        <v>4.1271343850450917</v>
      </c>
      <c r="M25" s="95"/>
    </row>
    <row r="26" spans="2:14" ht="16.5" thickTop="1" thickBot="1">
      <c r="B26" s="34">
        <v>4</v>
      </c>
      <c r="C26" s="136">
        <f t="shared" ref="C26:L26" si="3">LN(C8)</f>
        <v>8.7987565828598413</v>
      </c>
      <c r="D26" s="137">
        <f t="shared" si="3"/>
        <v>8.8095642533541501</v>
      </c>
      <c r="E26" s="137">
        <f t="shared" si="3"/>
        <v>0.40546510810816438</v>
      </c>
      <c r="F26" s="137">
        <f t="shared" si="3"/>
        <v>8.8686947765809716</v>
      </c>
      <c r="G26" s="137">
        <f t="shared" si="3"/>
        <v>7.7647205447714773</v>
      </c>
      <c r="H26" s="137">
        <f t="shared" si="3"/>
        <v>5.4595855141441589</v>
      </c>
      <c r="I26" s="137">
        <f t="shared" si="3"/>
        <v>6.0161571596983539</v>
      </c>
      <c r="J26" s="137">
        <f t="shared" si="3"/>
        <v>3.044522437723423</v>
      </c>
      <c r="K26" s="137">
        <f t="shared" si="3"/>
        <v>5.1929568508902104</v>
      </c>
      <c r="L26" s="138">
        <f t="shared" si="3"/>
        <v>5.3423342519648109</v>
      </c>
      <c r="M26" s="95"/>
    </row>
    <row r="27" spans="2:14" ht="16.5" thickTop="1" thickBot="1">
      <c r="B27" s="34">
        <v>5</v>
      </c>
      <c r="C27" s="136">
        <f t="shared" ref="C27:L27" si="4">LN(C9)</f>
        <v>8.6534708097087858</v>
      </c>
      <c r="D27" s="137">
        <f t="shared" si="4"/>
        <v>8.6827076298938106</v>
      </c>
      <c r="E27" s="137">
        <f t="shared" si="4"/>
        <v>0.58778666490211906</v>
      </c>
      <c r="F27" s="137">
        <f t="shared" si="4"/>
        <v>9.215526898663482</v>
      </c>
      <c r="G27" s="137">
        <f t="shared" si="4"/>
        <v>7.5948843872165197</v>
      </c>
      <c r="H27" s="137">
        <f t="shared" si="4"/>
        <v>5.579729825986222</v>
      </c>
      <c r="I27" s="137">
        <f t="shared" si="4"/>
        <v>5.4071717714601188</v>
      </c>
      <c r="J27" s="137">
        <f t="shared" si="4"/>
        <v>4.0604430105464191</v>
      </c>
      <c r="K27" s="137">
        <f t="shared" si="4"/>
        <v>5.0369526024136295</v>
      </c>
      <c r="L27" s="138">
        <f t="shared" si="4"/>
        <v>2.3978952727983707</v>
      </c>
      <c r="M27" s="95"/>
    </row>
    <row r="28" spans="2:14" ht="16.5" thickTop="1" thickBot="1">
      <c r="B28" s="34">
        <v>6</v>
      </c>
      <c r="C28" s="136">
        <f t="shared" ref="C28:L28" si="5">LN(C10)</f>
        <v>8.035602692918582</v>
      </c>
      <c r="D28" s="137">
        <f t="shared" si="5"/>
        <v>8.0320353143988239</v>
      </c>
      <c r="E28" s="137">
        <f t="shared" si="5"/>
        <v>0.74193734472937733</v>
      </c>
      <c r="F28" s="137">
        <f t="shared" si="5"/>
        <v>9.4345233828650557</v>
      </c>
      <c r="G28" s="137">
        <f t="shared" si="5"/>
        <v>6.9641356124182447</v>
      </c>
      <c r="H28" s="137">
        <f t="shared" si="5"/>
        <v>5.0625950330269669</v>
      </c>
      <c r="I28" s="137">
        <f t="shared" si="5"/>
        <v>4.8121843553724171</v>
      </c>
      <c r="J28" s="137">
        <f t="shared" si="5"/>
        <v>3.6109179126442243</v>
      </c>
      <c r="K28" s="137">
        <f t="shared" si="5"/>
        <v>4.0604430105464191</v>
      </c>
      <c r="L28" s="138">
        <f t="shared" si="5"/>
        <v>3.3322045101752038</v>
      </c>
      <c r="M28" s="95"/>
    </row>
    <row r="29" spans="2:14" ht="16.5" thickTop="1" thickBot="1">
      <c r="B29" s="34">
        <v>7</v>
      </c>
      <c r="C29" s="136">
        <f t="shared" ref="C29:L29" si="6">LN(C11)</f>
        <v>7.9895604493338652</v>
      </c>
      <c r="D29" s="137">
        <f t="shared" si="6"/>
        <v>7.9996785794994505</v>
      </c>
      <c r="E29" s="137">
        <f t="shared" si="6"/>
        <v>0.99325177301028345</v>
      </c>
      <c r="F29" s="137">
        <f t="shared" si="6"/>
        <v>9.8637587103071311</v>
      </c>
      <c r="G29" s="137">
        <f t="shared" si="6"/>
        <v>6.7153833863346808</v>
      </c>
      <c r="H29" s="137">
        <f t="shared" si="6"/>
        <v>6.1882641230825897</v>
      </c>
      <c r="I29" s="137">
        <f t="shared" si="6"/>
        <v>4.5951198501345898</v>
      </c>
      <c r="J29" s="137">
        <f t="shared" si="6"/>
        <v>1.0986122886681098</v>
      </c>
      <c r="K29" s="137">
        <f t="shared" si="6"/>
        <v>4.1743872698956368</v>
      </c>
      <c r="L29" s="138">
        <f t="shared" si="6"/>
        <v>3.4657359027997265</v>
      </c>
      <c r="M29" s="95"/>
    </row>
    <row r="30" spans="2:14" ht="16.5" thickTop="1" thickBot="1">
      <c r="B30" s="34">
        <v>8</v>
      </c>
      <c r="C30" s="136">
        <f t="shared" ref="C30:L30" si="7">LN(C12)</f>
        <v>9.0658924676103094</v>
      </c>
      <c r="D30" s="137">
        <f t="shared" si="7"/>
        <v>9.0504063340598577</v>
      </c>
      <c r="E30" s="137">
        <f t="shared" si="7"/>
        <v>0.18232155679395459</v>
      </c>
      <c r="F30" s="137">
        <f t="shared" si="7"/>
        <v>8.3753991857983507</v>
      </c>
      <c r="G30" s="137">
        <f t="shared" si="7"/>
        <v>7.8961806086154915</v>
      </c>
      <c r="H30" s="137">
        <f t="shared" si="7"/>
        <v>6.8946700394334819</v>
      </c>
      <c r="I30" s="137">
        <f t="shared" si="7"/>
        <v>5.8318824772835169</v>
      </c>
      <c r="J30" s="137">
        <f t="shared" si="7"/>
        <v>4.3567088266895917</v>
      </c>
      <c r="K30" s="137">
        <f t="shared" si="7"/>
        <v>5.2678581590633282</v>
      </c>
      <c r="L30" s="138">
        <f t="shared" si="7"/>
        <v>4.219507705176107</v>
      </c>
      <c r="M30" s="95"/>
    </row>
    <row r="31" spans="2:14" ht="16.5" thickTop="1" thickBot="1">
      <c r="B31" s="34">
        <v>9</v>
      </c>
      <c r="C31" s="136">
        <f t="shared" ref="C31:L31" si="8">LN(C13)</f>
        <v>8.9287729005242564</v>
      </c>
      <c r="D31" s="137">
        <f t="shared" si="8"/>
        <v>8.9290379064884409</v>
      </c>
      <c r="E31" s="137">
        <f t="shared" si="8"/>
        <v>-0.22314355131420971</v>
      </c>
      <c r="F31" s="137">
        <f t="shared" si="8"/>
        <v>7.1739583197567942</v>
      </c>
      <c r="G31" s="137">
        <f t="shared" si="8"/>
        <v>7.7621706071382048</v>
      </c>
      <c r="H31" s="137">
        <f t="shared" si="8"/>
        <v>6.75343791859778</v>
      </c>
      <c r="I31" s="137">
        <f t="shared" si="8"/>
        <v>6.2205901700997392</v>
      </c>
      <c r="J31" s="137">
        <f t="shared" si="8"/>
        <v>4.7095302013123339</v>
      </c>
      <c r="K31" s="137">
        <f t="shared" si="8"/>
        <v>5.8348107370626048</v>
      </c>
      <c r="L31" s="138">
        <f t="shared" si="8"/>
        <v>3.912023005428146</v>
      </c>
      <c r="M31" s="95"/>
    </row>
    <row r="32" spans="2:14" ht="16.5" thickTop="1" thickBot="1">
      <c r="B32" s="34">
        <v>10</v>
      </c>
      <c r="C32" s="136">
        <f t="shared" ref="C32:L32" si="9">LN(C14)</f>
        <v>8.9747446127227342</v>
      </c>
      <c r="D32" s="137">
        <f t="shared" si="9"/>
        <v>8.9741115811133181</v>
      </c>
      <c r="E32" s="137">
        <f t="shared" si="9"/>
        <v>-0.35667494393873245</v>
      </c>
      <c r="F32" s="137">
        <f t="shared" si="9"/>
        <v>7.0884087786753947</v>
      </c>
      <c r="G32" s="137">
        <f t="shared" si="9"/>
        <v>7.9641557188409369</v>
      </c>
      <c r="H32" s="137">
        <f t="shared" si="9"/>
        <v>4.8283137373023015</v>
      </c>
      <c r="I32" s="137">
        <f t="shared" si="9"/>
        <v>5.7170277014062219</v>
      </c>
      <c r="J32" s="137">
        <f t="shared" si="9"/>
        <v>4.4773368144782069</v>
      </c>
      <c r="K32" s="137">
        <f t="shared" si="9"/>
        <v>5.2832037287379885</v>
      </c>
      <c r="L32" s="138">
        <f t="shared" si="9"/>
        <v>2.8903717578961645</v>
      </c>
      <c r="M32" s="95"/>
    </row>
    <row r="33" spans="2:22" ht="16.5" thickTop="1" thickBot="1">
      <c r="B33" s="34">
        <v>11</v>
      </c>
      <c r="C33" s="136">
        <f t="shared" ref="C33:L33" si="10">LN(C15)</f>
        <v>8.7970950765490556</v>
      </c>
      <c r="D33" s="137">
        <f t="shared" si="10"/>
        <v>8.8002646513103358</v>
      </c>
      <c r="E33" s="137">
        <f t="shared" si="10"/>
        <v>0.40546510810816438</v>
      </c>
      <c r="F33" s="137">
        <f t="shared" si="10"/>
        <v>8.8833629169167594</v>
      </c>
      <c r="G33" s="137">
        <f t="shared" si="10"/>
        <v>7.5938778446051183</v>
      </c>
      <c r="H33" s="137">
        <f t="shared" si="10"/>
        <v>6.7417006946520548</v>
      </c>
      <c r="I33" s="137">
        <f t="shared" si="10"/>
        <v>5.6058020662959978</v>
      </c>
      <c r="J33" s="137">
        <f t="shared" si="10"/>
        <v>3.2958368660043291</v>
      </c>
      <c r="K33" s="137">
        <f t="shared" si="10"/>
        <v>5.3844950627890888</v>
      </c>
      <c r="L33" s="138">
        <f t="shared" si="10"/>
        <v>3.2958368660043291</v>
      </c>
      <c r="M33" s="95"/>
    </row>
    <row r="34" spans="2:22" ht="16.5" thickTop="1" thickBot="1">
      <c r="B34" s="34">
        <v>12</v>
      </c>
      <c r="C34" s="136">
        <f t="shared" ref="C34:L34" si="11">LN(C16)</f>
        <v>9.1830719448219895</v>
      </c>
      <c r="D34" s="137">
        <f t="shared" si="11"/>
        <v>9.1901376646586641</v>
      </c>
      <c r="E34" s="137">
        <f t="shared" si="11"/>
        <v>-0.22314355131420971</v>
      </c>
      <c r="F34" s="137">
        <f t="shared" si="11"/>
        <v>7.02197642307216</v>
      </c>
      <c r="G34" s="137">
        <f t="shared" si="11"/>
        <v>8.0020248182161104</v>
      </c>
      <c r="H34" s="137">
        <f t="shared" si="11"/>
        <v>6.6320017773956303</v>
      </c>
      <c r="I34" s="137">
        <f t="shared" si="11"/>
        <v>6.2989492468559423</v>
      </c>
      <c r="J34" s="137">
        <f t="shared" si="11"/>
        <v>4.8283137373023015</v>
      </c>
      <c r="K34" s="137">
        <f t="shared" si="11"/>
        <v>5.7557422135869123</v>
      </c>
      <c r="L34" s="138">
        <f t="shared" si="11"/>
        <v>4.6347289882296359</v>
      </c>
      <c r="M34" s="95"/>
    </row>
    <row r="35" spans="2:22" ht="16.5" thickTop="1" thickBot="1">
      <c r="B35" s="34">
        <v>13</v>
      </c>
      <c r="C35" s="136">
        <f t="shared" ref="C35:L35" si="12">LN(C17)</f>
        <v>8.5195903160159592</v>
      </c>
      <c r="D35" s="137">
        <f t="shared" si="12"/>
        <v>8.5414954839392028</v>
      </c>
      <c r="E35" s="137">
        <f t="shared" si="12"/>
        <v>0.58778666490211906</v>
      </c>
      <c r="F35" s="137">
        <f t="shared" si="12"/>
        <v>9.1141598135022139</v>
      </c>
      <c r="G35" s="137">
        <f t="shared" si="12"/>
        <v>7.3639135014058192</v>
      </c>
      <c r="H35" s="137">
        <f t="shared" si="12"/>
        <v>6.3044488024219811</v>
      </c>
      <c r="I35" s="137">
        <f t="shared" si="12"/>
        <v>5.3423342519648109</v>
      </c>
      <c r="J35" s="137">
        <f t="shared" si="12"/>
        <v>1.3862943611198906</v>
      </c>
      <c r="K35" s="137">
        <f t="shared" si="12"/>
        <v>4.9836066217083363</v>
      </c>
      <c r="L35" s="138">
        <f t="shared" si="12"/>
        <v>4.0604430105464191</v>
      </c>
      <c r="M35" s="95"/>
    </row>
    <row r="36" spans="2:22" ht="16.5" thickTop="1" thickBot="1">
      <c r="B36" s="34">
        <v>14</v>
      </c>
      <c r="C36" s="136">
        <f t="shared" ref="C36:L36" si="13">LN(C18)</f>
        <v>8.2992859068972749</v>
      </c>
      <c r="D36" s="137">
        <f t="shared" si="13"/>
        <v>8.2674489583048487</v>
      </c>
      <c r="E36" s="137">
        <f t="shared" si="13"/>
        <v>0.64185388617239469</v>
      </c>
      <c r="F36" s="137">
        <f t="shared" si="13"/>
        <v>9.3093708954391374</v>
      </c>
      <c r="G36" s="137">
        <f t="shared" si="13"/>
        <v>7.15305163493748</v>
      </c>
      <c r="H36" s="137">
        <f t="shared" si="13"/>
        <v>5.9635793436184459</v>
      </c>
      <c r="I36" s="137">
        <f t="shared" si="13"/>
        <v>5.3033049080590757</v>
      </c>
      <c r="J36" s="137">
        <f t="shared" si="13"/>
        <v>3.912023005428146</v>
      </c>
      <c r="K36" s="137">
        <f t="shared" si="13"/>
        <v>4.4067192472642533</v>
      </c>
      <c r="L36" s="138">
        <f t="shared" si="13"/>
        <v>4.219507705176107</v>
      </c>
      <c r="M36" s="95"/>
    </row>
    <row r="37" spans="2:22" ht="16.5" thickTop="1" thickBot="1">
      <c r="B37" s="34">
        <v>15</v>
      </c>
      <c r="C37" s="139">
        <f t="shared" ref="C37:L37" si="14">LN(C19)</f>
        <v>8.1900770497190489</v>
      </c>
      <c r="D37" s="140">
        <f t="shared" si="14"/>
        <v>8.1605182474775049</v>
      </c>
      <c r="E37" s="140">
        <f t="shared" si="14"/>
        <v>0.64185388617239469</v>
      </c>
      <c r="F37" s="140">
        <f t="shared" si="14"/>
        <v>9.3102762005887829</v>
      </c>
      <c r="G37" s="140">
        <f t="shared" si="14"/>
        <v>6.9930151229329605</v>
      </c>
      <c r="H37" s="140">
        <f t="shared" si="14"/>
        <v>6.1246833908942051</v>
      </c>
      <c r="I37" s="140">
        <f t="shared" si="14"/>
        <v>4.8441870864585912</v>
      </c>
      <c r="J37" s="140">
        <f t="shared" si="14"/>
        <v>2.8903717578961645</v>
      </c>
      <c r="K37" s="140">
        <f t="shared" si="14"/>
        <v>4.3040650932041702</v>
      </c>
      <c r="L37" s="141">
        <f t="shared" si="14"/>
        <v>3.5835189384561099</v>
      </c>
      <c r="M37" s="95"/>
    </row>
    <row r="38" spans="2:22" ht="15.75" thickTop="1"/>
    <row r="39" spans="2:22">
      <c r="B39" s="44" t="s">
        <v>101</v>
      </c>
    </row>
    <row r="40" spans="2:22" ht="15.75" thickBot="1"/>
    <row r="41" spans="2:22">
      <c r="B41" s="35"/>
      <c r="C41" s="35" t="s">
        <v>84</v>
      </c>
      <c r="D41" s="35" t="s">
        <v>85</v>
      </c>
      <c r="E41" s="35" t="s">
        <v>86</v>
      </c>
      <c r="F41" s="35" t="s">
        <v>87</v>
      </c>
      <c r="G41" s="35" t="s">
        <v>88</v>
      </c>
      <c r="H41" s="35" t="s">
        <v>89</v>
      </c>
      <c r="I41" s="35" t="s">
        <v>90</v>
      </c>
      <c r="J41" s="35" t="s">
        <v>91</v>
      </c>
      <c r="K41" s="35" t="s">
        <v>99</v>
      </c>
      <c r="M41" s="35"/>
      <c r="N41" s="35" t="s">
        <v>84</v>
      </c>
      <c r="O41" s="35" t="s">
        <v>85</v>
      </c>
      <c r="P41" s="35" t="s">
        <v>86</v>
      </c>
      <c r="Q41" s="35" t="s">
        <v>87</v>
      </c>
      <c r="R41" s="35" t="s">
        <v>88</v>
      </c>
      <c r="S41" s="35" t="s">
        <v>89</v>
      </c>
      <c r="T41" s="35" t="s">
        <v>90</v>
      </c>
      <c r="U41" s="35" t="s">
        <v>91</v>
      </c>
      <c r="V41" s="35" t="s">
        <v>100</v>
      </c>
    </row>
    <row r="42" spans="2:22">
      <c r="B42" s="36" t="s">
        <v>84</v>
      </c>
      <c r="C42" s="36">
        <v>1</v>
      </c>
      <c r="D42" s="36"/>
      <c r="E42" s="36"/>
      <c r="F42" s="36"/>
      <c r="G42" s="36"/>
      <c r="H42" s="36"/>
      <c r="I42" s="36"/>
      <c r="J42" s="36"/>
      <c r="K42" s="36"/>
      <c r="M42" s="36" t="s">
        <v>84</v>
      </c>
      <c r="N42" s="36">
        <v>1</v>
      </c>
      <c r="O42" s="36"/>
      <c r="P42" s="36"/>
      <c r="Q42" s="36"/>
      <c r="R42" s="36"/>
      <c r="S42" s="36"/>
      <c r="T42" s="36"/>
      <c r="U42" s="36"/>
      <c r="V42" s="36"/>
    </row>
    <row r="43" spans="2:22">
      <c r="B43" s="36" t="s">
        <v>85</v>
      </c>
      <c r="C43" s="36">
        <v>0.988583666023087</v>
      </c>
      <c r="D43" s="36">
        <v>1</v>
      </c>
      <c r="E43" s="36"/>
      <c r="F43" s="36"/>
      <c r="G43" s="36"/>
      <c r="H43" s="36"/>
      <c r="I43" s="36"/>
      <c r="J43" s="36"/>
      <c r="K43" s="36"/>
      <c r="M43" s="36" t="s">
        <v>85</v>
      </c>
      <c r="N43" s="36">
        <v>0.988583666023087</v>
      </c>
      <c r="O43" s="36">
        <v>1</v>
      </c>
      <c r="P43" s="36"/>
      <c r="Q43" s="36"/>
      <c r="R43" s="36"/>
      <c r="S43" s="36"/>
      <c r="T43" s="36"/>
      <c r="U43" s="36"/>
      <c r="V43" s="36"/>
    </row>
    <row r="44" spans="2:22">
      <c r="B44" s="36" t="s">
        <v>86</v>
      </c>
      <c r="C44" s="36">
        <v>-0.76054237531075963</v>
      </c>
      <c r="D44" s="36">
        <v>-0.70382948933671463</v>
      </c>
      <c r="E44" s="36">
        <v>1</v>
      </c>
      <c r="F44" s="36"/>
      <c r="G44" s="36"/>
      <c r="H44" s="36"/>
      <c r="I44" s="36"/>
      <c r="J44" s="36"/>
      <c r="K44" s="36"/>
      <c r="M44" s="36" t="s">
        <v>86</v>
      </c>
      <c r="N44" s="36">
        <v>-0.76054237531075963</v>
      </c>
      <c r="O44" s="36">
        <v>-0.70382948933671463</v>
      </c>
      <c r="P44" s="36">
        <v>1</v>
      </c>
      <c r="Q44" s="36"/>
      <c r="R44" s="36"/>
      <c r="S44" s="36"/>
      <c r="T44" s="36"/>
      <c r="U44" s="36"/>
      <c r="V44" s="36"/>
    </row>
    <row r="45" spans="2:22">
      <c r="B45" s="36" t="s">
        <v>87</v>
      </c>
      <c r="C45" s="36">
        <v>-9.9785863949532566E-2</v>
      </c>
      <c r="D45" s="36">
        <v>-0.12972816591943084</v>
      </c>
      <c r="E45" s="36">
        <v>0.12096477189388201</v>
      </c>
      <c r="F45" s="36">
        <v>1</v>
      </c>
      <c r="G45" s="36"/>
      <c r="H45" s="36"/>
      <c r="I45" s="36"/>
      <c r="J45" s="36"/>
      <c r="K45" s="36"/>
      <c r="M45" s="36" t="s">
        <v>87</v>
      </c>
      <c r="N45" s="36">
        <v>-9.9785863949532566E-2</v>
      </c>
      <c r="O45" s="36">
        <v>-0.12972816591943084</v>
      </c>
      <c r="P45" s="36">
        <v>0.12096477189388201</v>
      </c>
      <c r="Q45" s="36">
        <v>1</v>
      </c>
      <c r="R45" s="36"/>
      <c r="S45" s="36"/>
      <c r="T45" s="36"/>
      <c r="U45" s="36"/>
      <c r="V45" s="36"/>
    </row>
    <row r="46" spans="2:22">
      <c r="B46" s="36" t="s">
        <v>88</v>
      </c>
      <c r="C46" s="36">
        <v>-0.79228027980285298</v>
      </c>
      <c r="D46" s="36">
        <v>-0.7553792547697683</v>
      </c>
      <c r="E46" s="36">
        <v>0.90826020203012037</v>
      </c>
      <c r="F46" s="36">
        <v>0.25986822598723619</v>
      </c>
      <c r="G46" s="36">
        <v>1</v>
      </c>
      <c r="H46" s="36"/>
      <c r="I46" s="36"/>
      <c r="J46" s="36"/>
      <c r="K46" s="36"/>
      <c r="M46" s="36" t="s">
        <v>88</v>
      </c>
      <c r="N46" s="36">
        <v>-0.79228027980285298</v>
      </c>
      <c r="O46" s="36">
        <v>-0.7553792547697683</v>
      </c>
      <c r="P46" s="36">
        <v>0.90826020203012037</v>
      </c>
      <c r="Q46" s="36">
        <v>0.25986822598723619</v>
      </c>
      <c r="R46" s="36">
        <v>1</v>
      </c>
      <c r="S46" s="36"/>
      <c r="T46" s="36"/>
      <c r="U46" s="36"/>
      <c r="V46" s="36"/>
    </row>
    <row r="47" spans="2:22">
      <c r="B47" s="36" t="s">
        <v>89</v>
      </c>
      <c r="C47" s="36">
        <v>-0.67825628598986221</v>
      </c>
      <c r="D47" s="36">
        <v>-0.6559724412417447</v>
      </c>
      <c r="E47" s="36">
        <v>0.6572324392244423</v>
      </c>
      <c r="F47" s="36">
        <v>-4.2790774800416376E-3</v>
      </c>
      <c r="G47" s="36">
        <v>0.59852455658079162</v>
      </c>
      <c r="H47" s="36">
        <v>1</v>
      </c>
      <c r="I47" s="36"/>
      <c r="J47" s="36"/>
      <c r="K47" s="36"/>
      <c r="M47" s="36" t="s">
        <v>89</v>
      </c>
      <c r="N47" s="36">
        <v>-0.67825628598986221</v>
      </c>
      <c r="O47" s="36">
        <v>-0.6559724412417447</v>
      </c>
      <c r="P47" s="36">
        <v>0.6572324392244423</v>
      </c>
      <c r="Q47" s="36">
        <v>-4.2790774800416376E-3</v>
      </c>
      <c r="R47" s="36">
        <v>0.59852455658079162</v>
      </c>
      <c r="S47" s="36">
        <v>1</v>
      </c>
      <c r="T47" s="36"/>
      <c r="U47" s="36"/>
      <c r="V47" s="36"/>
    </row>
    <row r="48" spans="2:22">
      <c r="B48" s="36" t="s">
        <v>90</v>
      </c>
      <c r="C48" s="36">
        <v>-0.79838430209726952</v>
      </c>
      <c r="D48" s="36">
        <v>-0.76416882331249558</v>
      </c>
      <c r="E48" s="36">
        <v>0.87556551432509144</v>
      </c>
      <c r="F48" s="36">
        <v>0.34817700594740969</v>
      </c>
      <c r="G48" s="36">
        <v>0.94652853712533225</v>
      </c>
      <c r="H48" s="36">
        <v>0.48643549790488982</v>
      </c>
      <c r="I48" s="36">
        <v>1</v>
      </c>
      <c r="J48" s="36"/>
      <c r="K48" s="36"/>
      <c r="M48" s="36" t="s">
        <v>90</v>
      </c>
      <c r="N48" s="36">
        <v>-0.79838430209726952</v>
      </c>
      <c r="O48" s="36">
        <v>-0.76416882331249558</v>
      </c>
      <c r="P48" s="36">
        <v>0.87556551432509144</v>
      </c>
      <c r="Q48" s="36">
        <v>0.34817700594740969</v>
      </c>
      <c r="R48" s="36">
        <v>0.94652853712533225</v>
      </c>
      <c r="S48" s="36">
        <v>0.48643549790488982</v>
      </c>
      <c r="T48" s="36">
        <v>1</v>
      </c>
      <c r="U48" s="36"/>
      <c r="V48" s="36"/>
    </row>
    <row r="49" spans="2:22">
      <c r="B49" s="36" t="s">
        <v>91</v>
      </c>
      <c r="C49" s="36">
        <v>-0.14452322932384548</v>
      </c>
      <c r="D49" s="36">
        <v>-0.13039735445693898</v>
      </c>
      <c r="E49" s="36">
        <v>0.34389379086569438</v>
      </c>
      <c r="F49" s="36">
        <v>0.25034096640442233</v>
      </c>
      <c r="G49" s="36">
        <v>0.54468181338052402</v>
      </c>
      <c r="H49" s="36">
        <v>-5.6964093134300705E-3</v>
      </c>
      <c r="I49" s="36">
        <v>0.3635112982508561</v>
      </c>
      <c r="J49" s="36">
        <v>1</v>
      </c>
      <c r="K49" s="36"/>
      <c r="M49" s="36" t="s">
        <v>91</v>
      </c>
      <c r="N49" s="36">
        <v>-0.14452322932384548</v>
      </c>
      <c r="O49" s="36">
        <v>-0.13039735445693898</v>
      </c>
      <c r="P49" s="36">
        <v>0.34389379086569438</v>
      </c>
      <c r="Q49" s="36">
        <v>0.25034096640442233</v>
      </c>
      <c r="R49" s="36">
        <v>0.54468181338052402</v>
      </c>
      <c r="S49" s="36">
        <v>-5.6964093134300705E-3</v>
      </c>
      <c r="T49" s="36">
        <v>0.3635112982508561</v>
      </c>
      <c r="U49" s="36">
        <v>1</v>
      </c>
      <c r="V49" s="36"/>
    </row>
    <row r="50" spans="2:22" ht="15.75" thickBot="1">
      <c r="B50" s="37" t="s">
        <v>99</v>
      </c>
      <c r="C50" s="37">
        <v>-0.7742518401056202</v>
      </c>
      <c r="D50" s="37">
        <v>-0.72836895694722847</v>
      </c>
      <c r="E50" s="37">
        <v>0.98531355640869678</v>
      </c>
      <c r="F50" s="37">
        <v>0.27542466576715363</v>
      </c>
      <c r="G50" s="37">
        <v>0.91506268905346255</v>
      </c>
      <c r="H50" s="37">
        <v>0.63481041147561479</v>
      </c>
      <c r="I50" s="37">
        <v>0.90342692857916962</v>
      </c>
      <c r="J50" s="37">
        <v>0.35374564271041858</v>
      </c>
      <c r="K50" s="37">
        <v>1</v>
      </c>
      <c r="M50" s="37" t="s">
        <v>100</v>
      </c>
      <c r="N50" s="37">
        <v>-0.77233130140786066</v>
      </c>
      <c r="O50" s="37">
        <v>-0.72902302735298075</v>
      </c>
      <c r="P50" s="37">
        <v>0.98396045739855453</v>
      </c>
      <c r="Q50" s="37">
        <v>0.26975760261797777</v>
      </c>
      <c r="R50" s="37">
        <v>0.91281963425630486</v>
      </c>
      <c r="S50" s="37">
        <v>0.62449081892466562</v>
      </c>
      <c r="T50" s="37">
        <v>0.90691831859015959</v>
      </c>
      <c r="U50" s="37">
        <v>0.33646520322805701</v>
      </c>
      <c r="V50" s="37">
        <v>1</v>
      </c>
    </row>
    <row r="52" spans="2:22">
      <c r="B52" s="44" t="s">
        <v>102</v>
      </c>
    </row>
    <row r="53" spans="2:22" ht="15.75" thickBot="1"/>
    <row r="54" spans="2:22" ht="16.5" thickTop="1" thickBot="1">
      <c r="B54" s="57"/>
      <c r="C54" s="57" t="s">
        <v>84</v>
      </c>
      <c r="D54" s="57" t="s">
        <v>85</v>
      </c>
      <c r="E54" s="57" t="s">
        <v>86</v>
      </c>
      <c r="F54" s="57" t="s">
        <v>87</v>
      </c>
      <c r="G54" s="57" t="s">
        <v>88</v>
      </c>
      <c r="H54" s="57" t="s">
        <v>89</v>
      </c>
      <c r="I54" s="57" t="s">
        <v>90</v>
      </c>
      <c r="J54" s="57" t="s">
        <v>91</v>
      </c>
      <c r="K54" s="57" t="s">
        <v>99</v>
      </c>
      <c r="M54" s="57"/>
      <c r="N54" s="57" t="s">
        <v>84</v>
      </c>
      <c r="O54" s="57" t="s">
        <v>85</v>
      </c>
      <c r="P54" s="57" t="s">
        <v>86</v>
      </c>
      <c r="Q54" s="57" t="s">
        <v>87</v>
      </c>
      <c r="R54" s="57" t="s">
        <v>88</v>
      </c>
      <c r="S54" s="57" t="s">
        <v>89</v>
      </c>
      <c r="T54" s="57" t="s">
        <v>90</v>
      </c>
      <c r="U54" s="57" t="s">
        <v>91</v>
      </c>
      <c r="V54" s="57" t="s">
        <v>100</v>
      </c>
    </row>
    <row r="55" spans="2:22" ht="16.5" thickTop="1" thickBot="1">
      <c r="B55" s="57" t="s">
        <v>84</v>
      </c>
      <c r="C55" s="120">
        <f>C42^2</f>
        <v>1</v>
      </c>
      <c r="D55" s="121"/>
      <c r="E55" s="121"/>
      <c r="F55" s="121"/>
      <c r="G55" s="121"/>
      <c r="H55" s="121"/>
      <c r="I55" s="121"/>
      <c r="J55" s="121"/>
      <c r="K55" s="122"/>
      <c r="M55" s="57" t="s">
        <v>84</v>
      </c>
      <c r="N55" s="120">
        <f>N42^2</f>
        <v>1</v>
      </c>
      <c r="O55" s="121"/>
      <c r="P55" s="121"/>
      <c r="Q55" s="121"/>
      <c r="R55" s="121"/>
      <c r="S55" s="121"/>
      <c r="T55" s="121"/>
      <c r="U55" s="121"/>
      <c r="V55" s="122"/>
    </row>
    <row r="56" spans="2:22" ht="16.5" thickTop="1" thickBot="1">
      <c r="B56" s="57" t="s">
        <v>85</v>
      </c>
      <c r="C56" s="123">
        <f t="shared" ref="C56:D56" si="15">C43^2</f>
        <v>0.97729766472764645</v>
      </c>
      <c r="D56" s="124">
        <f t="shared" si="15"/>
        <v>1</v>
      </c>
      <c r="E56" s="124"/>
      <c r="F56" s="124"/>
      <c r="G56" s="124"/>
      <c r="H56" s="124"/>
      <c r="I56" s="124"/>
      <c r="J56" s="124"/>
      <c r="K56" s="125"/>
      <c r="M56" s="57" t="s">
        <v>85</v>
      </c>
      <c r="N56" s="123">
        <f t="shared" ref="N56:O56" si="16">N43^2</f>
        <v>0.97729766472764645</v>
      </c>
      <c r="O56" s="124">
        <f t="shared" si="16"/>
        <v>1</v>
      </c>
      <c r="P56" s="124"/>
      <c r="Q56" s="124"/>
      <c r="R56" s="124"/>
      <c r="S56" s="124"/>
      <c r="T56" s="124"/>
      <c r="U56" s="124"/>
      <c r="V56" s="125"/>
    </row>
    <row r="57" spans="2:22" ht="16.5" thickTop="1" thickBot="1">
      <c r="B57" s="57" t="s">
        <v>86</v>
      </c>
      <c r="C57" s="123">
        <f t="shared" ref="C57:E57" si="17">C44^2</f>
        <v>0.5784247046433324</v>
      </c>
      <c r="D57" s="142">
        <f t="shared" si="17"/>
        <v>0.49537595005998047</v>
      </c>
      <c r="E57" s="124">
        <f t="shared" si="17"/>
        <v>1</v>
      </c>
      <c r="F57" s="124"/>
      <c r="G57" s="124"/>
      <c r="H57" s="124"/>
      <c r="I57" s="124"/>
      <c r="J57" s="124"/>
      <c r="K57" s="125"/>
      <c r="M57" s="57" t="s">
        <v>86</v>
      </c>
      <c r="N57" s="123">
        <f t="shared" ref="N57:P57" si="18">N44^2</f>
        <v>0.5784247046433324</v>
      </c>
      <c r="O57" s="124">
        <f t="shared" si="18"/>
        <v>0.49537595005998047</v>
      </c>
      <c r="P57" s="124">
        <f t="shared" si="18"/>
        <v>1</v>
      </c>
      <c r="Q57" s="124"/>
      <c r="R57" s="124"/>
      <c r="S57" s="124"/>
      <c r="T57" s="124"/>
      <c r="U57" s="124"/>
      <c r="V57" s="125"/>
    </row>
    <row r="58" spans="2:22" ht="16.5" thickTop="1" thickBot="1">
      <c r="B58" s="57" t="s">
        <v>87</v>
      </c>
      <c r="C58" s="123">
        <f t="shared" ref="C58:F58" si="19">C45^2</f>
        <v>9.9572186441546223E-3</v>
      </c>
      <c r="D58" s="124">
        <f t="shared" si="19"/>
        <v>1.6829397032819379E-2</v>
      </c>
      <c r="E58" s="124">
        <f t="shared" si="19"/>
        <v>1.4632476039338907E-2</v>
      </c>
      <c r="F58" s="124">
        <f t="shared" si="19"/>
        <v>1</v>
      </c>
      <c r="G58" s="124"/>
      <c r="H58" s="124"/>
      <c r="I58" s="124"/>
      <c r="J58" s="124"/>
      <c r="K58" s="125"/>
      <c r="M58" s="57" t="s">
        <v>87</v>
      </c>
      <c r="N58" s="123">
        <f t="shared" ref="N58:Q58" si="20">N45^2</f>
        <v>9.9572186441546223E-3</v>
      </c>
      <c r="O58" s="124">
        <f t="shared" si="20"/>
        <v>1.6829397032819379E-2</v>
      </c>
      <c r="P58" s="124">
        <f t="shared" si="20"/>
        <v>1.4632476039338907E-2</v>
      </c>
      <c r="Q58" s="124">
        <f t="shared" si="20"/>
        <v>1</v>
      </c>
      <c r="R58" s="124"/>
      <c r="S58" s="124"/>
      <c r="T58" s="124"/>
      <c r="U58" s="124"/>
      <c r="V58" s="125"/>
    </row>
    <row r="59" spans="2:22" ht="16.5" thickTop="1" thickBot="1">
      <c r="B59" s="57" t="s">
        <v>88</v>
      </c>
      <c r="C59" s="123">
        <f t="shared" ref="C59:G59" si="21">C46^2</f>
        <v>0.62770804176448702</v>
      </c>
      <c r="D59" s="142">
        <f t="shared" si="21"/>
        <v>0.57059781853653058</v>
      </c>
      <c r="E59" s="129">
        <f t="shared" si="21"/>
        <v>0.82493659459179502</v>
      </c>
      <c r="F59" s="124">
        <f t="shared" si="21"/>
        <v>6.7531494877753256E-2</v>
      </c>
      <c r="G59" s="124">
        <f t="shared" si="21"/>
        <v>1</v>
      </c>
      <c r="H59" s="124"/>
      <c r="I59" s="124"/>
      <c r="J59" s="124"/>
      <c r="K59" s="125"/>
      <c r="M59" s="57" t="s">
        <v>88</v>
      </c>
      <c r="N59" s="123">
        <f t="shared" ref="N59:R59" si="22">N46^2</f>
        <v>0.62770804176448702</v>
      </c>
      <c r="O59" s="124">
        <f t="shared" si="22"/>
        <v>0.57059781853653058</v>
      </c>
      <c r="P59" s="124">
        <f t="shared" si="22"/>
        <v>0.82493659459179502</v>
      </c>
      <c r="Q59" s="124">
        <f t="shared" si="22"/>
        <v>6.7531494877753256E-2</v>
      </c>
      <c r="R59" s="124">
        <f t="shared" si="22"/>
        <v>1</v>
      </c>
      <c r="S59" s="124"/>
      <c r="T59" s="124"/>
      <c r="U59" s="124"/>
      <c r="V59" s="125"/>
    </row>
    <row r="60" spans="2:22" ht="16.5" thickTop="1" thickBot="1">
      <c r="B60" s="57" t="s">
        <v>89</v>
      </c>
      <c r="C60" s="123">
        <f t="shared" ref="C60:H60" si="23">C47^2</f>
        <v>0.46003158948476175</v>
      </c>
      <c r="D60" s="124">
        <f t="shared" si="23"/>
        <v>0.4302998436686542</v>
      </c>
      <c r="E60" s="124">
        <f t="shared" si="23"/>
        <v>0.43195447916891022</v>
      </c>
      <c r="F60" s="124">
        <f t="shared" si="23"/>
        <v>1.831050408019949E-5</v>
      </c>
      <c r="G60" s="124">
        <f t="shared" si="23"/>
        <v>0.35823164483023323</v>
      </c>
      <c r="H60" s="124">
        <f t="shared" si="23"/>
        <v>1</v>
      </c>
      <c r="I60" s="124"/>
      <c r="J60" s="124"/>
      <c r="K60" s="125"/>
      <c r="M60" s="57" t="s">
        <v>89</v>
      </c>
      <c r="N60" s="123">
        <f t="shared" ref="N60:S60" si="24">N47^2</f>
        <v>0.46003158948476175</v>
      </c>
      <c r="O60" s="124">
        <f t="shared" si="24"/>
        <v>0.4302998436686542</v>
      </c>
      <c r="P60" s="124">
        <f t="shared" si="24"/>
        <v>0.43195447916891022</v>
      </c>
      <c r="Q60" s="124">
        <f t="shared" si="24"/>
        <v>1.831050408019949E-5</v>
      </c>
      <c r="R60" s="124">
        <f t="shared" si="24"/>
        <v>0.35823164483023323</v>
      </c>
      <c r="S60" s="124">
        <f t="shared" si="24"/>
        <v>1</v>
      </c>
      <c r="T60" s="124"/>
      <c r="U60" s="124"/>
      <c r="V60" s="125"/>
    </row>
    <row r="61" spans="2:22" ht="16.5" thickTop="1" thickBot="1">
      <c r="B61" s="57" t="s">
        <v>90</v>
      </c>
      <c r="C61" s="123">
        <f t="shared" ref="C61:I61" si="25">C48^2</f>
        <v>0.63741749383534407</v>
      </c>
      <c r="D61" s="142">
        <f t="shared" si="25"/>
        <v>0.58395399052280406</v>
      </c>
      <c r="E61" s="129">
        <f t="shared" si="25"/>
        <v>0.76661496987536193</v>
      </c>
      <c r="F61" s="124">
        <f t="shared" si="25"/>
        <v>0.12122722747050256</v>
      </c>
      <c r="G61" s="129">
        <f t="shared" si="25"/>
        <v>0.89591627159262144</v>
      </c>
      <c r="H61" s="124">
        <f t="shared" si="25"/>
        <v>0.23661949362197807</v>
      </c>
      <c r="I61" s="124">
        <f t="shared" si="25"/>
        <v>1</v>
      </c>
      <c r="J61" s="124"/>
      <c r="K61" s="125"/>
      <c r="M61" s="57" t="s">
        <v>90</v>
      </c>
      <c r="N61" s="123">
        <f t="shared" ref="N61:T61" si="26">N48^2</f>
        <v>0.63741749383534407</v>
      </c>
      <c r="O61" s="124">
        <f t="shared" si="26"/>
        <v>0.58395399052280406</v>
      </c>
      <c r="P61" s="124">
        <f t="shared" si="26"/>
        <v>0.76661496987536193</v>
      </c>
      <c r="Q61" s="124">
        <f t="shared" si="26"/>
        <v>0.12122722747050256</v>
      </c>
      <c r="R61" s="124">
        <f t="shared" si="26"/>
        <v>0.89591627159262144</v>
      </c>
      <c r="S61" s="124">
        <f t="shared" si="26"/>
        <v>0.23661949362197807</v>
      </c>
      <c r="T61" s="124">
        <f t="shared" si="26"/>
        <v>1</v>
      </c>
      <c r="U61" s="124"/>
      <c r="V61" s="125"/>
    </row>
    <row r="62" spans="2:22" ht="16.5" thickTop="1" thickBot="1">
      <c r="B62" s="57" t="s">
        <v>91</v>
      </c>
      <c r="C62" s="123">
        <f t="shared" ref="C62:J62" si="27">C49^2</f>
        <v>2.0886963814192829E-2</v>
      </c>
      <c r="D62" s="124">
        <f t="shared" si="27"/>
        <v>1.7003470049368585E-2</v>
      </c>
      <c r="E62" s="124">
        <f t="shared" si="27"/>
        <v>0.11826293939597794</v>
      </c>
      <c r="F62" s="124">
        <f t="shared" si="27"/>
        <v>6.2670599460300111E-2</v>
      </c>
      <c r="G62" s="124">
        <f t="shared" si="27"/>
        <v>0.29667827782749601</v>
      </c>
      <c r="H62" s="124">
        <f t="shared" si="27"/>
        <v>3.2449079066132846E-5</v>
      </c>
      <c r="I62" s="124">
        <f t="shared" si="27"/>
        <v>0.13214046395602286</v>
      </c>
      <c r="J62" s="124">
        <f t="shared" si="27"/>
        <v>1</v>
      </c>
      <c r="K62" s="125"/>
      <c r="M62" s="57" t="s">
        <v>91</v>
      </c>
      <c r="N62" s="123">
        <f t="shared" ref="N62:U62" si="28">N49^2</f>
        <v>2.0886963814192829E-2</v>
      </c>
      <c r="O62" s="124">
        <f t="shared" si="28"/>
        <v>1.7003470049368585E-2</v>
      </c>
      <c r="P62" s="124">
        <f t="shared" si="28"/>
        <v>0.11826293939597794</v>
      </c>
      <c r="Q62" s="124">
        <f t="shared" si="28"/>
        <v>6.2670599460300111E-2</v>
      </c>
      <c r="R62" s="124">
        <f t="shared" si="28"/>
        <v>0.29667827782749601</v>
      </c>
      <c r="S62" s="124">
        <f t="shared" si="28"/>
        <v>3.2449079066132846E-5</v>
      </c>
      <c r="T62" s="124">
        <f t="shared" si="28"/>
        <v>0.13214046395602286</v>
      </c>
      <c r="U62" s="124">
        <f t="shared" si="28"/>
        <v>1</v>
      </c>
      <c r="V62" s="125"/>
    </row>
    <row r="63" spans="2:22" ht="16.5" thickTop="1" thickBot="1">
      <c r="B63" s="57" t="s">
        <v>99</v>
      </c>
      <c r="C63" s="126">
        <f t="shared" ref="C63:K63" si="29">C50^2</f>
        <v>0.59946591190693888</v>
      </c>
      <c r="D63" s="127">
        <f t="shared" si="29"/>
        <v>0.53052133744439356</v>
      </c>
      <c r="E63" s="130">
        <f t="shared" si="29"/>
        <v>0.97084280444275406</v>
      </c>
      <c r="F63" s="127">
        <f t="shared" si="29"/>
        <v>7.5858746512948286E-2</v>
      </c>
      <c r="G63" s="130">
        <f t="shared" si="29"/>
        <v>0.83733972489775388</v>
      </c>
      <c r="H63" s="127">
        <f t="shared" si="29"/>
        <v>0.40298425851783937</v>
      </c>
      <c r="I63" s="130">
        <f t="shared" si="29"/>
        <v>0.81618021528199203</v>
      </c>
      <c r="J63" s="127">
        <f t="shared" si="29"/>
        <v>0.12513597973660712</v>
      </c>
      <c r="K63" s="128">
        <f t="shared" si="29"/>
        <v>1</v>
      </c>
      <c r="M63" s="57" t="s">
        <v>100</v>
      </c>
      <c r="N63" s="126">
        <f t="shared" ref="N63:V63" si="30">N50^2</f>
        <v>0.59649563913435966</v>
      </c>
      <c r="O63" s="127">
        <f t="shared" si="30"/>
        <v>0.53147457441090495</v>
      </c>
      <c r="P63" s="127">
        <f t="shared" si="30"/>
        <v>0.96817818172397263</v>
      </c>
      <c r="Q63" s="127">
        <f t="shared" si="30"/>
        <v>7.2769164170198811E-2</v>
      </c>
      <c r="R63" s="127">
        <f t="shared" si="30"/>
        <v>0.83323968468381415</v>
      </c>
      <c r="S63" s="127">
        <f t="shared" si="30"/>
        <v>0.38998878292119948</v>
      </c>
      <c r="T63" s="127">
        <f t="shared" si="30"/>
        <v>0.82250083659440221</v>
      </c>
      <c r="U63" s="127">
        <f t="shared" si="30"/>
        <v>0.1132088329832977</v>
      </c>
      <c r="V63" s="128">
        <f t="shared" si="30"/>
        <v>1</v>
      </c>
    </row>
    <row r="64" spans="2:22" ht="15.75" thickTop="1"/>
    <row r="66" spans="2:3">
      <c r="B66" s="44" t="s">
        <v>105</v>
      </c>
      <c r="C66" s="44"/>
    </row>
    <row r="67" spans="2:3">
      <c r="B67" t="s">
        <v>42</v>
      </c>
    </row>
    <row r="68" spans="2:3">
      <c r="B68" t="s">
        <v>103</v>
      </c>
    </row>
    <row r="69" spans="2:3">
      <c r="B69" t="s">
        <v>104</v>
      </c>
    </row>
  </sheetData>
  <mergeCells count="11">
    <mergeCell ref="G2:G3"/>
    <mergeCell ref="B2:B3"/>
    <mergeCell ref="C2:C3"/>
    <mergeCell ref="D2:D3"/>
    <mergeCell ref="E2:E3"/>
    <mergeCell ref="F2:F3"/>
    <mergeCell ref="H2:H3"/>
    <mergeCell ref="I2:I3"/>
    <mergeCell ref="J2:J3"/>
    <mergeCell ref="K2:K3"/>
    <mergeCell ref="L2:L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T87"/>
  <sheetViews>
    <sheetView tabSelected="1" workbookViewId="0">
      <selection activeCell="G10" sqref="G10"/>
    </sheetView>
  </sheetViews>
  <sheetFormatPr defaultRowHeight="15"/>
  <cols>
    <col min="2" max="2" width="28.140625" customWidth="1"/>
    <col min="3" max="3" width="17" customWidth="1"/>
    <col min="4" max="4" width="14.140625" customWidth="1"/>
    <col min="7" max="7" width="17.28515625" customWidth="1"/>
    <col min="8" max="8" width="14.85546875" customWidth="1"/>
    <col min="9" max="9" width="16.28515625" customWidth="1"/>
    <col min="10" max="10" width="16" customWidth="1"/>
    <col min="12" max="12" width="29.28515625" customWidth="1"/>
    <col min="13" max="13" width="18.28515625" customWidth="1"/>
    <col min="14" max="14" width="14.42578125" customWidth="1"/>
    <col min="17" max="17" width="16.140625" customWidth="1"/>
    <col min="18" max="18" width="15.28515625" customWidth="1"/>
    <col min="19" max="19" width="14.85546875" customWidth="1"/>
    <col min="20" max="20" width="16.85546875" customWidth="1"/>
  </cols>
  <sheetData>
    <row r="1" spans="2:17">
      <c r="B1" s="92" t="s">
        <v>106</v>
      </c>
      <c r="L1" s="119" t="s">
        <v>107</v>
      </c>
      <c r="M1" s="119"/>
    </row>
    <row r="2" spans="2:17">
      <c r="B2" t="s">
        <v>48</v>
      </c>
      <c r="L2" t="s">
        <v>48</v>
      </c>
    </row>
    <row r="3" spans="2:17" ht="15.75" thickBot="1"/>
    <row r="4" spans="2:17">
      <c r="B4" s="45" t="s">
        <v>49</v>
      </c>
      <c r="C4" s="45"/>
      <c r="L4" s="45" t="s">
        <v>49</v>
      </c>
      <c r="M4" s="45"/>
    </row>
    <row r="5" spans="2:17">
      <c r="B5" s="36" t="s">
        <v>50</v>
      </c>
      <c r="C5" s="36">
        <v>0.98653596697474299</v>
      </c>
      <c r="L5" s="36" t="s">
        <v>50</v>
      </c>
      <c r="M5" s="36">
        <v>0.98529983019476075</v>
      </c>
    </row>
    <row r="6" spans="2:17">
      <c r="B6" s="36" t="s">
        <v>51</v>
      </c>
      <c r="C6" s="36">
        <v>0.97325321413479127</v>
      </c>
      <c r="L6" s="36" t="s">
        <v>51</v>
      </c>
      <c r="M6" s="36">
        <v>0.97081575538182441</v>
      </c>
    </row>
    <row r="7" spans="2:17">
      <c r="B7" s="36" t="s">
        <v>52</v>
      </c>
      <c r="C7" s="36">
        <v>0.96879541649058976</v>
      </c>
      <c r="L7" s="36" t="s">
        <v>52</v>
      </c>
      <c r="M7" s="36">
        <v>0.96595171461212848</v>
      </c>
    </row>
    <row r="8" spans="2:17">
      <c r="B8" s="36" t="s">
        <v>53</v>
      </c>
      <c r="C8" s="36">
        <v>6.8470868835673451E-2</v>
      </c>
      <c r="L8" s="36" t="s">
        <v>53</v>
      </c>
      <c r="M8" s="36">
        <v>7.1800778104568933E-2</v>
      </c>
    </row>
    <row r="9" spans="2:17" ht="15.75" thickBot="1">
      <c r="B9" s="37" t="s">
        <v>54</v>
      </c>
      <c r="C9" s="37">
        <v>15</v>
      </c>
      <c r="L9" s="37" t="s">
        <v>54</v>
      </c>
      <c r="M9" s="37">
        <v>15</v>
      </c>
    </row>
    <row r="11" spans="2:17" ht="15.75" thickBot="1">
      <c r="B11" t="s">
        <v>55</v>
      </c>
      <c r="L11" t="s">
        <v>55</v>
      </c>
    </row>
    <row r="12" spans="2:17">
      <c r="B12" s="35"/>
      <c r="C12" s="35" t="s">
        <v>56</v>
      </c>
      <c r="D12" s="35" t="s">
        <v>57</v>
      </c>
      <c r="E12" s="35" t="s">
        <v>58</v>
      </c>
      <c r="F12" s="35" t="s">
        <v>59</v>
      </c>
      <c r="G12" s="35" t="s">
        <v>60</v>
      </c>
      <c r="L12" s="35"/>
      <c r="M12" s="35" t="s">
        <v>56</v>
      </c>
      <c r="N12" s="35" t="s">
        <v>57</v>
      </c>
      <c r="O12" s="35" t="s">
        <v>58</v>
      </c>
      <c r="P12" s="35" t="s">
        <v>59</v>
      </c>
      <c r="Q12" s="35" t="s">
        <v>60</v>
      </c>
    </row>
    <row r="13" spans="2:17">
      <c r="B13" s="36" t="s">
        <v>61</v>
      </c>
      <c r="C13" s="36">
        <v>2</v>
      </c>
      <c r="D13" s="36">
        <v>2.0471382329254642</v>
      </c>
      <c r="E13" s="36">
        <v>1.0235691164627321</v>
      </c>
      <c r="F13" s="36">
        <v>218.32601921730634</v>
      </c>
      <c r="G13" s="36">
        <v>3.6612518534212419E-10</v>
      </c>
      <c r="L13" s="36" t="s">
        <v>61</v>
      </c>
      <c r="M13" s="36">
        <v>2</v>
      </c>
      <c r="N13" s="36">
        <v>2.0579172450340857</v>
      </c>
      <c r="O13" s="36">
        <v>1.0289586225170428</v>
      </c>
      <c r="P13" s="36">
        <v>199.59038201945611</v>
      </c>
      <c r="Q13" s="36">
        <v>6.1786094050456624E-10</v>
      </c>
    </row>
    <row r="14" spans="2:17">
      <c r="B14" s="36" t="s">
        <v>62</v>
      </c>
      <c r="C14" s="36">
        <v>12</v>
      </c>
      <c r="D14" s="36">
        <v>5.6259118549343963E-2</v>
      </c>
      <c r="E14" s="36">
        <v>4.6882598791119969E-3</v>
      </c>
      <c r="F14" s="36"/>
      <c r="G14" s="36"/>
      <c r="L14" s="36" t="s">
        <v>62</v>
      </c>
      <c r="M14" s="36">
        <v>12</v>
      </c>
      <c r="N14" s="36">
        <v>6.1864220837058552E-2</v>
      </c>
      <c r="O14" s="36">
        <v>5.155351736421546E-3</v>
      </c>
      <c r="P14" s="36"/>
      <c r="Q14" s="36"/>
    </row>
    <row r="15" spans="2:17" ht="15.75" thickBot="1">
      <c r="B15" s="37" t="s">
        <v>63</v>
      </c>
      <c r="C15" s="37">
        <v>14</v>
      </c>
      <c r="D15" s="37">
        <v>2.1033973514748081</v>
      </c>
      <c r="E15" s="37"/>
      <c r="F15" s="37"/>
      <c r="G15" s="37"/>
      <c r="L15" s="37" t="s">
        <v>63</v>
      </c>
      <c r="M15" s="37">
        <v>14</v>
      </c>
      <c r="N15" s="37">
        <v>2.119781465871144</v>
      </c>
      <c r="O15" s="37"/>
      <c r="P15" s="37"/>
      <c r="Q15" s="37"/>
    </row>
    <row r="16" spans="2:17" ht="15.75" thickBot="1"/>
    <row r="17" spans="2:20">
      <c r="B17" s="35"/>
      <c r="C17" s="35" t="s">
        <v>64</v>
      </c>
      <c r="D17" s="35" t="s">
        <v>53</v>
      </c>
      <c r="E17" s="35" t="s">
        <v>65</v>
      </c>
      <c r="F17" s="35" t="s">
        <v>66</v>
      </c>
      <c r="G17" s="35" t="s">
        <v>67</v>
      </c>
      <c r="H17" s="35" t="s">
        <v>68</v>
      </c>
      <c r="I17" s="35" t="s">
        <v>69</v>
      </c>
      <c r="J17" s="35" t="s">
        <v>70</v>
      </c>
      <c r="L17" s="35"/>
      <c r="M17" s="35" t="s">
        <v>64</v>
      </c>
      <c r="N17" s="35" t="s">
        <v>53</v>
      </c>
      <c r="O17" s="35" t="s">
        <v>65</v>
      </c>
      <c r="P17" s="35" t="s">
        <v>66</v>
      </c>
      <c r="Q17" s="35" t="s">
        <v>67</v>
      </c>
      <c r="R17" s="35" t="s">
        <v>68</v>
      </c>
      <c r="S17" s="35" t="s">
        <v>69</v>
      </c>
      <c r="T17" s="35" t="s">
        <v>70</v>
      </c>
    </row>
    <row r="18" spans="2:20">
      <c r="B18" s="36" t="s">
        <v>71</v>
      </c>
      <c r="C18" s="36">
        <v>2.4106580911128486</v>
      </c>
      <c r="D18" s="36">
        <v>0.66254342414869993</v>
      </c>
      <c r="E18" s="36">
        <v>3.6384907060398284</v>
      </c>
      <c r="F18" s="36">
        <v>3.3974400909108312E-3</v>
      </c>
      <c r="G18" s="36">
        <v>0.96709998002379383</v>
      </c>
      <c r="H18" s="36">
        <v>3.8542162022019033</v>
      </c>
      <c r="I18" s="36">
        <v>0.96709998002379383</v>
      </c>
      <c r="J18" s="36">
        <v>3.8542162022019033</v>
      </c>
      <c r="L18" s="36" t="s">
        <v>71</v>
      </c>
      <c r="M18" s="36">
        <v>2.4202395661840281</v>
      </c>
      <c r="N18" s="36">
        <v>0.69476456471014503</v>
      </c>
      <c r="O18" s="36">
        <v>3.4835391571729759</v>
      </c>
      <c r="P18" s="36">
        <v>4.5168062561813677E-3</v>
      </c>
      <c r="Q18" s="36">
        <v>0.90647762073380811</v>
      </c>
      <c r="R18" s="36">
        <v>3.9340015116342482</v>
      </c>
      <c r="S18" s="36">
        <v>0.90647762073380811</v>
      </c>
      <c r="T18" s="36">
        <v>3.9340015116342482</v>
      </c>
    </row>
    <row r="19" spans="2:20">
      <c r="B19" s="36" t="s">
        <v>85</v>
      </c>
      <c r="C19" s="36">
        <v>-2.9790622891067191E-2</v>
      </c>
      <c r="D19" s="36">
        <v>2.8647011925119929E-2</v>
      </c>
      <c r="E19" s="36">
        <v>-1.0399207766917029</v>
      </c>
      <c r="F19" s="38">
        <v>0.31887667268185094</v>
      </c>
      <c r="G19" s="36">
        <v>-9.2207099933469205E-2</v>
      </c>
      <c r="H19" s="36">
        <v>3.2625854151334815E-2</v>
      </c>
      <c r="I19" s="36">
        <v>-9.2207099933469205E-2</v>
      </c>
      <c r="J19" s="36">
        <v>3.2625854151334815E-2</v>
      </c>
      <c r="L19" s="36" t="s">
        <v>85</v>
      </c>
      <c r="M19" s="36">
        <v>-3.1283932042486376E-2</v>
      </c>
      <c r="N19" s="36">
        <v>3.0040187623891219E-2</v>
      </c>
      <c r="O19" s="36">
        <v>-1.0414026847690523</v>
      </c>
      <c r="P19" s="38">
        <v>0.31821626928418512</v>
      </c>
      <c r="Q19" s="36">
        <v>-9.6735878167865941E-2</v>
      </c>
      <c r="R19" s="36">
        <v>3.4168014082893189E-2</v>
      </c>
      <c r="S19" s="36">
        <v>-9.6735878167865941E-2</v>
      </c>
      <c r="T19" s="36">
        <v>3.4168014082893189E-2</v>
      </c>
    </row>
    <row r="20" spans="2:20" ht="15.75" thickBot="1">
      <c r="B20" s="37" t="s">
        <v>86</v>
      </c>
      <c r="C20" s="37">
        <v>0.86400084861803894</v>
      </c>
      <c r="D20" s="37">
        <v>6.1304019436688929E-2</v>
      </c>
      <c r="E20" s="37">
        <v>14.093706359830559</v>
      </c>
      <c r="F20" s="37">
        <v>7.9090960114393097E-9</v>
      </c>
      <c r="G20" s="37">
        <v>0.73043086471260432</v>
      </c>
      <c r="H20" s="37">
        <v>0.99757083252347356</v>
      </c>
      <c r="I20" s="37">
        <v>0.73043086471260432</v>
      </c>
      <c r="J20" s="37">
        <v>0.99757083252347356</v>
      </c>
      <c r="L20" s="37" t="s">
        <v>86</v>
      </c>
      <c r="M20" s="37">
        <v>0.8640315746826106</v>
      </c>
      <c r="N20" s="37">
        <v>6.4285386929376923E-2</v>
      </c>
      <c r="O20" s="37">
        <v>13.440559603877384</v>
      </c>
      <c r="P20" s="37">
        <v>1.3543446027445577E-8</v>
      </c>
      <c r="Q20" s="37">
        <v>0.72396574904161448</v>
      </c>
      <c r="R20" s="37">
        <v>1.0040974003236067</v>
      </c>
      <c r="S20" s="37">
        <v>0.72396574904161448</v>
      </c>
      <c r="T20" s="37">
        <v>1.0040974003236067</v>
      </c>
    </row>
    <row r="24" spans="2:20">
      <c r="B24" s="92" t="s">
        <v>108</v>
      </c>
      <c r="L24" s="119" t="s">
        <v>109</v>
      </c>
      <c r="M24" s="119"/>
    </row>
    <row r="25" spans="2:20">
      <c r="B25" t="s">
        <v>48</v>
      </c>
      <c r="L25" t="s">
        <v>48</v>
      </c>
    </row>
    <row r="26" spans="2:20" ht="15.75" thickBot="1"/>
    <row r="27" spans="2:20">
      <c r="B27" s="45" t="s">
        <v>49</v>
      </c>
      <c r="C27" s="45"/>
      <c r="L27" s="45" t="s">
        <v>49</v>
      </c>
      <c r="M27" s="45"/>
    </row>
    <row r="28" spans="2:20">
      <c r="B28" s="36" t="s">
        <v>50</v>
      </c>
      <c r="C28" s="36">
        <v>0.91681716208418118</v>
      </c>
      <c r="L28" s="36" t="s">
        <v>50</v>
      </c>
      <c r="M28" s="36">
        <v>0.91480755298306449</v>
      </c>
    </row>
    <row r="29" spans="2:20">
      <c r="B29" s="36" t="s">
        <v>51</v>
      </c>
      <c r="C29" s="36">
        <v>0.84055370869209178</v>
      </c>
      <c r="L29" s="36" t="s">
        <v>51</v>
      </c>
      <c r="M29" s="36">
        <v>0.8368728589948623</v>
      </c>
    </row>
    <row r="30" spans="2:20">
      <c r="B30" s="36" t="s">
        <v>52</v>
      </c>
      <c r="C30" s="36">
        <v>0.81397932680744045</v>
      </c>
      <c r="L30" s="36" t="s">
        <v>52</v>
      </c>
      <c r="M30" s="36">
        <v>0.80968500216067263</v>
      </c>
    </row>
    <row r="31" spans="2:20">
      <c r="B31" s="36" t="s">
        <v>53</v>
      </c>
      <c r="C31" s="36">
        <v>0.16717727787180858</v>
      </c>
      <c r="L31" s="36" t="s">
        <v>53</v>
      </c>
      <c r="M31" s="36">
        <v>0.16975322532116033</v>
      </c>
    </row>
    <row r="32" spans="2:20" ht="15.75" thickBot="1">
      <c r="B32" s="37" t="s">
        <v>54</v>
      </c>
      <c r="C32" s="37">
        <v>15</v>
      </c>
      <c r="L32" s="37" t="s">
        <v>54</v>
      </c>
      <c r="M32" s="37">
        <v>15</v>
      </c>
    </row>
    <row r="34" spans="2:20" ht="15.75" thickBot="1">
      <c r="B34" t="s">
        <v>55</v>
      </c>
      <c r="L34" t="s">
        <v>55</v>
      </c>
    </row>
    <row r="35" spans="2:20">
      <c r="B35" s="35"/>
      <c r="C35" s="35" t="s">
        <v>56</v>
      </c>
      <c r="D35" s="35" t="s">
        <v>57</v>
      </c>
      <c r="E35" s="35" t="s">
        <v>58</v>
      </c>
      <c r="F35" s="35" t="s">
        <v>59</v>
      </c>
      <c r="G35" s="35" t="s">
        <v>60</v>
      </c>
      <c r="L35" s="35"/>
      <c r="M35" s="35" t="s">
        <v>56</v>
      </c>
      <c r="N35" s="35" t="s">
        <v>57</v>
      </c>
      <c r="O35" s="35" t="s">
        <v>58</v>
      </c>
      <c r="P35" s="35" t="s">
        <v>59</v>
      </c>
      <c r="Q35" s="35" t="s">
        <v>60</v>
      </c>
    </row>
    <row r="36" spans="2:20">
      <c r="B36" s="36" t="s">
        <v>61</v>
      </c>
      <c r="C36" s="36">
        <v>2</v>
      </c>
      <c r="D36" s="36">
        <v>1.7680184446352734</v>
      </c>
      <c r="E36" s="36">
        <v>0.88400922231763668</v>
      </c>
      <c r="F36" s="36">
        <v>31.630226145638883</v>
      </c>
      <c r="G36" s="36">
        <v>1.6431852677157274E-5</v>
      </c>
      <c r="L36" s="36" t="s">
        <v>61</v>
      </c>
      <c r="M36" s="36">
        <v>2</v>
      </c>
      <c r="N36" s="36">
        <v>1.7739875757879044</v>
      </c>
      <c r="O36" s="36">
        <v>0.88699378789395222</v>
      </c>
      <c r="P36" s="36">
        <v>30.781126445482364</v>
      </c>
      <c r="Q36" s="36">
        <v>1.8843316744471322E-5</v>
      </c>
    </row>
    <row r="37" spans="2:20">
      <c r="B37" s="36" t="s">
        <v>62</v>
      </c>
      <c r="C37" s="36">
        <v>12</v>
      </c>
      <c r="D37" s="36">
        <v>0.33537890683953481</v>
      </c>
      <c r="E37" s="36">
        <v>2.7948242236627899E-2</v>
      </c>
      <c r="F37" s="36"/>
      <c r="G37" s="36"/>
      <c r="L37" s="36" t="s">
        <v>62</v>
      </c>
      <c r="M37" s="36">
        <v>12</v>
      </c>
      <c r="N37" s="36">
        <v>0.34579389008323957</v>
      </c>
      <c r="O37" s="36">
        <v>2.881615750693663E-2</v>
      </c>
      <c r="P37" s="36"/>
      <c r="Q37" s="36"/>
    </row>
    <row r="38" spans="2:20" ht="15.75" thickBot="1">
      <c r="B38" s="37" t="s">
        <v>63</v>
      </c>
      <c r="C38" s="37">
        <v>14</v>
      </c>
      <c r="D38" s="37">
        <v>2.1033973514748081</v>
      </c>
      <c r="E38" s="37"/>
      <c r="F38" s="37"/>
      <c r="G38" s="37"/>
      <c r="L38" s="37" t="s">
        <v>63</v>
      </c>
      <c r="M38" s="37">
        <v>14</v>
      </c>
      <c r="N38" s="37">
        <v>2.119781465871144</v>
      </c>
      <c r="O38" s="37"/>
      <c r="P38" s="37"/>
      <c r="Q38" s="37"/>
    </row>
    <row r="39" spans="2:20" ht="15.75" thickBot="1"/>
    <row r="40" spans="2:20">
      <c r="B40" s="35"/>
      <c r="C40" s="35" t="s">
        <v>64</v>
      </c>
      <c r="D40" s="35" t="s">
        <v>53</v>
      </c>
      <c r="E40" s="35" t="s">
        <v>65</v>
      </c>
      <c r="F40" s="35" t="s">
        <v>66</v>
      </c>
      <c r="G40" s="35" t="s">
        <v>67</v>
      </c>
      <c r="H40" s="35" t="s">
        <v>68</v>
      </c>
      <c r="I40" s="35" t="s">
        <v>69</v>
      </c>
      <c r="J40" s="35" t="s">
        <v>70</v>
      </c>
      <c r="L40" s="35"/>
      <c r="M40" s="35" t="s">
        <v>64</v>
      </c>
      <c r="N40" s="35" t="s">
        <v>53</v>
      </c>
      <c r="O40" s="35" t="s">
        <v>65</v>
      </c>
      <c r="P40" s="35" t="s">
        <v>66</v>
      </c>
      <c r="Q40" s="35" t="s">
        <v>67</v>
      </c>
      <c r="R40" s="35" t="s">
        <v>68</v>
      </c>
      <c r="S40" s="35" t="s">
        <v>69</v>
      </c>
      <c r="T40" s="35" t="s">
        <v>70</v>
      </c>
    </row>
    <row r="41" spans="2:20">
      <c r="B41" s="36" t="s">
        <v>71</v>
      </c>
      <c r="C41" s="36">
        <v>5.5486080494494487</v>
      </c>
      <c r="D41" s="36">
        <v>1.2879041119564625</v>
      </c>
      <c r="E41" s="36">
        <v>4.3082462412675477</v>
      </c>
      <c r="F41" s="36">
        <v>1.0169815915126951E-3</v>
      </c>
      <c r="G41" s="36">
        <v>2.7425060501600704</v>
      </c>
      <c r="H41" s="36">
        <v>8.3547100487388271</v>
      </c>
      <c r="I41" s="36">
        <v>2.7425060501600704</v>
      </c>
      <c r="J41" s="36">
        <v>8.3547100487388271</v>
      </c>
      <c r="L41" s="36" t="s">
        <v>71</v>
      </c>
      <c r="M41" s="36">
        <v>5.5798584055262213</v>
      </c>
      <c r="N41" s="36">
        <v>1.307748754448774</v>
      </c>
      <c r="O41" s="36">
        <v>4.2667663697207452</v>
      </c>
      <c r="P41" s="36">
        <v>1.0943303572926724E-3</v>
      </c>
      <c r="Q41" s="36">
        <v>2.7305186446240897</v>
      </c>
      <c r="R41" s="36">
        <v>8.4291981664283533</v>
      </c>
      <c r="S41" s="36">
        <v>2.7305186446240897</v>
      </c>
      <c r="T41" s="36">
        <v>8.4291981664283533</v>
      </c>
    </row>
    <row r="42" spans="2:20">
      <c r="B42" s="36" t="s">
        <v>85</v>
      </c>
      <c r="C42" s="36">
        <v>-3.7291327352814624E-2</v>
      </c>
      <c r="D42" s="36">
        <v>7.5823283713314399E-2</v>
      </c>
      <c r="E42" s="36">
        <v>-0.49181894434712209</v>
      </c>
      <c r="F42" s="38">
        <v>0.63172077202016363</v>
      </c>
      <c r="G42" s="36">
        <v>-0.20249607050516033</v>
      </c>
      <c r="H42" s="36">
        <v>0.12791341579953108</v>
      </c>
      <c r="I42" s="36">
        <v>-0.20249607050516033</v>
      </c>
      <c r="J42" s="36">
        <v>0.12791341579953108</v>
      </c>
      <c r="L42" s="36" t="s">
        <v>85</v>
      </c>
      <c r="M42" s="36">
        <v>-3.9802834608427123E-2</v>
      </c>
      <c r="N42" s="36">
        <v>7.699160513096874E-2</v>
      </c>
      <c r="O42" s="36">
        <v>-0.51697629294413838</v>
      </c>
      <c r="P42" s="38">
        <v>0.61456797288470266</v>
      </c>
      <c r="Q42" s="36">
        <v>-0.20755313145180979</v>
      </c>
      <c r="R42" s="36">
        <v>0.12794746223495554</v>
      </c>
      <c r="S42" s="36">
        <v>-0.20755313145180979</v>
      </c>
      <c r="T42" s="36">
        <v>0.12794746223495554</v>
      </c>
    </row>
    <row r="43" spans="2:20" ht="15.75" thickBot="1">
      <c r="B43" s="37" t="s">
        <v>88</v>
      </c>
      <c r="C43" s="37">
        <v>0.61995228642589473</v>
      </c>
      <c r="D43" s="37">
        <v>0.12834274775459326</v>
      </c>
      <c r="E43" s="37">
        <v>4.8304426800283089</v>
      </c>
      <c r="F43" s="37">
        <v>4.1167484836853477E-4</v>
      </c>
      <c r="G43" s="37">
        <v>0.34031746134457602</v>
      </c>
      <c r="H43" s="37">
        <v>0.89958711150721338</v>
      </c>
      <c r="I43" s="37">
        <v>0.34031746134457602</v>
      </c>
      <c r="J43" s="37">
        <v>0.89958711150721338</v>
      </c>
      <c r="L43" s="37" t="s">
        <v>88</v>
      </c>
      <c r="M43" s="37">
        <v>0.61769334978650237</v>
      </c>
      <c r="N43" s="37">
        <v>0.13032031419143131</v>
      </c>
      <c r="O43" s="37">
        <v>4.7398086293680555</v>
      </c>
      <c r="P43" s="37">
        <v>4.8041404775846463E-4</v>
      </c>
      <c r="Q43" s="37">
        <v>0.33374977758602981</v>
      </c>
      <c r="R43" s="37">
        <v>0.90163692198697487</v>
      </c>
      <c r="S43" s="37">
        <v>0.33374977758602981</v>
      </c>
      <c r="T43" s="37">
        <v>0.90163692198697487</v>
      </c>
    </row>
    <row r="46" spans="2:20">
      <c r="B46" s="92" t="s">
        <v>110</v>
      </c>
      <c r="L46" s="119" t="s">
        <v>111</v>
      </c>
      <c r="M46" s="119"/>
    </row>
    <row r="47" spans="2:20">
      <c r="B47" t="s">
        <v>48</v>
      </c>
      <c r="L47" t="s">
        <v>48</v>
      </c>
    </row>
    <row r="48" spans="2:20" ht="15.75" thickBot="1"/>
    <row r="49" spans="2:20">
      <c r="B49" s="45" t="s">
        <v>49</v>
      </c>
      <c r="C49" s="45"/>
      <c r="L49" s="45" t="s">
        <v>49</v>
      </c>
      <c r="M49" s="45"/>
    </row>
    <row r="50" spans="2:20">
      <c r="B50" s="36" t="s">
        <v>50</v>
      </c>
      <c r="C50" s="36">
        <v>0.90534560701863231</v>
      </c>
      <c r="L50" s="36" t="s">
        <v>50</v>
      </c>
      <c r="M50" s="36">
        <v>0.90863257934675457</v>
      </c>
    </row>
    <row r="51" spans="2:20">
      <c r="B51" s="36" t="s">
        <v>51</v>
      </c>
      <c r="C51" s="36">
        <v>0.81965066814793575</v>
      </c>
      <c r="L51" s="36" t="s">
        <v>51</v>
      </c>
      <c r="M51" s="36">
        <v>0.82561316425033626</v>
      </c>
    </row>
    <row r="52" spans="2:20">
      <c r="B52" s="36" t="s">
        <v>52</v>
      </c>
      <c r="C52" s="36">
        <v>0.78959244617259172</v>
      </c>
      <c r="L52" s="36" t="s">
        <v>52</v>
      </c>
      <c r="M52" s="36">
        <v>0.79654869162539221</v>
      </c>
    </row>
    <row r="53" spans="2:20">
      <c r="B53" s="36" t="s">
        <v>53</v>
      </c>
      <c r="C53" s="36">
        <v>0.17779817841162004</v>
      </c>
      <c r="L53" s="36" t="s">
        <v>53</v>
      </c>
      <c r="M53" s="36">
        <v>0.17551400283976695</v>
      </c>
    </row>
    <row r="54" spans="2:20" ht="15.75" thickBot="1">
      <c r="B54" s="37" t="s">
        <v>54</v>
      </c>
      <c r="C54" s="37">
        <v>15</v>
      </c>
      <c r="L54" s="37" t="s">
        <v>54</v>
      </c>
      <c r="M54" s="37">
        <v>15</v>
      </c>
    </row>
    <row r="56" spans="2:20" ht="15.75" thickBot="1">
      <c r="B56" t="s">
        <v>55</v>
      </c>
      <c r="L56" t="s">
        <v>55</v>
      </c>
    </row>
    <row r="57" spans="2:20">
      <c r="B57" s="35"/>
      <c r="C57" s="35" t="s">
        <v>56</v>
      </c>
      <c r="D57" s="35" t="s">
        <v>57</v>
      </c>
      <c r="E57" s="35" t="s">
        <v>58</v>
      </c>
      <c r="F57" s="35" t="s">
        <v>59</v>
      </c>
      <c r="G57" s="35" t="s">
        <v>60</v>
      </c>
      <c r="L57" s="35"/>
      <c r="M57" s="35" t="s">
        <v>56</v>
      </c>
      <c r="N57" s="35" t="s">
        <v>57</v>
      </c>
      <c r="O57" s="35" t="s">
        <v>58</v>
      </c>
      <c r="P57" s="35" t="s">
        <v>59</v>
      </c>
      <c r="Q57" s="35" t="s">
        <v>60</v>
      </c>
    </row>
    <row r="58" spans="2:20">
      <c r="B58" s="36" t="s">
        <v>61</v>
      </c>
      <c r="C58" s="36">
        <v>2</v>
      </c>
      <c r="D58" s="36">
        <v>1.7240510445169248</v>
      </c>
      <c r="E58" s="36">
        <v>0.86202552225846241</v>
      </c>
      <c r="F58" s="36">
        <v>27.268767554523791</v>
      </c>
      <c r="G58" s="36">
        <v>3.4410202330469434E-5</v>
      </c>
      <c r="L58" s="36" t="s">
        <v>61</v>
      </c>
      <c r="M58" s="36">
        <v>2</v>
      </c>
      <c r="N58" s="36">
        <v>1.7501194835570915</v>
      </c>
      <c r="O58" s="36">
        <v>0.87505974177854573</v>
      </c>
      <c r="P58" s="36">
        <v>28.406266815994847</v>
      </c>
      <c r="Q58" s="36">
        <v>2.8124329980829743E-5</v>
      </c>
    </row>
    <row r="59" spans="2:20">
      <c r="B59" s="36" t="s">
        <v>62</v>
      </c>
      <c r="C59" s="36">
        <v>12</v>
      </c>
      <c r="D59" s="36">
        <v>0.37934630695788324</v>
      </c>
      <c r="E59" s="36">
        <v>3.161219224649027E-2</v>
      </c>
      <c r="F59" s="36"/>
      <c r="G59" s="36"/>
      <c r="L59" s="36" t="s">
        <v>62</v>
      </c>
      <c r="M59" s="36">
        <v>12</v>
      </c>
      <c r="N59" s="36">
        <v>0.36966198231405267</v>
      </c>
      <c r="O59" s="36">
        <v>3.0805165192837724E-2</v>
      </c>
      <c r="P59" s="36"/>
      <c r="Q59" s="36"/>
    </row>
    <row r="60" spans="2:20" ht="15.75" thickBot="1">
      <c r="B60" s="37" t="s">
        <v>63</v>
      </c>
      <c r="C60" s="37">
        <v>14</v>
      </c>
      <c r="D60" s="37">
        <v>2.1033973514748081</v>
      </c>
      <c r="E60" s="37"/>
      <c r="F60" s="37"/>
      <c r="G60" s="37"/>
      <c r="L60" s="37" t="s">
        <v>63</v>
      </c>
      <c r="M60" s="37">
        <v>14</v>
      </c>
      <c r="N60" s="37">
        <v>2.119781465871144</v>
      </c>
      <c r="O60" s="37"/>
      <c r="P60" s="37"/>
      <c r="Q60" s="37"/>
    </row>
    <row r="61" spans="2:20" ht="15.75" thickBot="1"/>
    <row r="62" spans="2:20">
      <c r="B62" s="35"/>
      <c r="C62" s="35" t="s">
        <v>64</v>
      </c>
      <c r="D62" s="35" t="s">
        <v>53</v>
      </c>
      <c r="E62" s="35" t="s">
        <v>65</v>
      </c>
      <c r="F62" s="35" t="s">
        <v>66</v>
      </c>
      <c r="G62" s="35" t="s">
        <v>67</v>
      </c>
      <c r="H62" s="35" t="s">
        <v>68</v>
      </c>
      <c r="I62" s="35" t="s">
        <v>69</v>
      </c>
      <c r="J62" s="35" t="s">
        <v>70</v>
      </c>
      <c r="L62" s="35"/>
      <c r="M62" s="35" t="s">
        <v>64</v>
      </c>
      <c r="N62" s="35" t="s">
        <v>53</v>
      </c>
      <c r="O62" s="35" t="s">
        <v>65</v>
      </c>
      <c r="P62" s="35" t="s">
        <v>66</v>
      </c>
      <c r="Q62" s="35" t="s">
        <v>67</v>
      </c>
      <c r="R62" s="35" t="s">
        <v>68</v>
      </c>
      <c r="S62" s="35" t="s">
        <v>69</v>
      </c>
      <c r="T62" s="35" t="s">
        <v>70</v>
      </c>
    </row>
    <row r="63" spans="2:20">
      <c r="B63" s="36" t="s">
        <v>71</v>
      </c>
      <c r="C63" s="36">
        <v>6.2192693133980104</v>
      </c>
      <c r="D63" s="36">
        <v>1.2693807064569216</v>
      </c>
      <c r="E63" s="36">
        <v>4.8994515843534066</v>
      </c>
      <c r="F63" s="36">
        <v>3.6628298189435868E-4</v>
      </c>
      <c r="G63" s="36">
        <v>3.4535263476138121</v>
      </c>
      <c r="H63" s="36">
        <v>8.9850122791822091</v>
      </c>
      <c r="I63" s="36">
        <v>3.4535263476138121</v>
      </c>
      <c r="J63" s="36">
        <v>8.9850122791822091</v>
      </c>
      <c r="L63" s="36" t="s">
        <v>71</v>
      </c>
      <c r="M63" s="36">
        <v>6.1640761201366718</v>
      </c>
      <c r="N63" s="36">
        <v>1.2530729555734568</v>
      </c>
      <c r="O63" s="36">
        <v>4.9191677888505234</v>
      </c>
      <c r="P63" s="36">
        <v>3.5430105305234416E-4</v>
      </c>
      <c r="Q63" s="36">
        <v>3.4338646911595787</v>
      </c>
      <c r="R63" s="36">
        <v>8.8942875491137645</v>
      </c>
      <c r="S63" s="36">
        <v>3.4338646911595787</v>
      </c>
      <c r="T63" s="36">
        <v>8.8942875491137645</v>
      </c>
    </row>
    <row r="64" spans="2:20">
      <c r="B64" s="36" t="s">
        <v>85</v>
      </c>
      <c r="C64" s="36">
        <v>-3.9367743162323714E-2</v>
      </c>
      <c r="D64" s="36">
        <v>8.1924554670708152E-2</v>
      </c>
      <c r="E64" s="36">
        <v>-0.48053655366892728</v>
      </c>
      <c r="F64" s="38">
        <v>0.63948750749174166</v>
      </c>
      <c r="G64" s="36">
        <v>-0.21786601373864864</v>
      </c>
      <c r="H64" s="36">
        <v>0.1391305274140012</v>
      </c>
      <c r="I64" s="36">
        <v>-0.21786601373864864</v>
      </c>
      <c r="J64" s="36">
        <v>0.1391305274140012</v>
      </c>
      <c r="L64" s="36" t="s">
        <v>85</v>
      </c>
      <c r="M64" s="36">
        <v>-3.7426135305252628E-2</v>
      </c>
      <c r="N64" s="36">
        <v>8.0872068823071686E-2</v>
      </c>
      <c r="O64" s="36">
        <v>-0.46278196971975405</v>
      </c>
      <c r="P64" s="38">
        <v>0.65180026160170534</v>
      </c>
      <c r="Q64" s="36">
        <v>-0.21363123621633753</v>
      </c>
      <c r="R64" s="36">
        <v>0.13877896560583228</v>
      </c>
      <c r="S64" s="36">
        <v>-0.21363123621633753</v>
      </c>
      <c r="T64" s="36">
        <v>0.13877896560583228</v>
      </c>
    </row>
    <row r="65" spans="2:20" ht="15.75" thickBot="1">
      <c r="B65" s="37" t="s">
        <v>90</v>
      </c>
      <c r="C65" s="37">
        <v>0.55540612335199224</v>
      </c>
      <c r="D65" s="37">
        <v>0.12662843338583232</v>
      </c>
      <c r="E65" s="37">
        <v>4.3861090949430732</v>
      </c>
      <c r="F65" s="37">
        <v>8.8674136353534855E-4</v>
      </c>
      <c r="G65" s="37">
        <v>0.27950646840712323</v>
      </c>
      <c r="H65" s="37">
        <v>0.83130577829686125</v>
      </c>
      <c r="I65" s="37">
        <v>0.27950646840712323</v>
      </c>
      <c r="J65" s="37">
        <v>0.83130577829686125</v>
      </c>
      <c r="L65" s="37" t="s">
        <v>90</v>
      </c>
      <c r="M65" s="37">
        <v>0.56237431222213619</v>
      </c>
      <c r="N65" s="37">
        <v>0.12500163621149726</v>
      </c>
      <c r="O65" s="37">
        <v>4.4989356080957501</v>
      </c>
      <c r="P65" s="37">
        <v>7.2800082291828128E-4</v>
      </c>
      <c r="Q65" s="37">
        <v>0.29001914382790428</v>
      </c>
      <c r="R65" s="37">
        <v>0.83472948061636809</v>
      </c>
      <c r="S65" s="37">
        <v>0.29001914382790428</v>
      </c>
      <c r="T65" s="37">
        <v>0.83472948061636809</v>
      </c>
    </row>
    <row r="68" spans="2:20">
      <c r="B68" t="s">
        <v>112</v>
      </c>
    </row>
    <row r="69" spans="2:20">
      <c r="B69" s="93" t="s">
        <v>113</v>
      </c>
    </row>
    <row r="70" spans="2:20">
      <c r="B70" t="s">
        <v>48</v>
      </c>
    </row>
    <row r="71" spans="2:20" ht="15.75" thickBot="1"/>
    <row r="72" spans="2:20">
      <c r="B72" s="45" t="s">
        <v>49</v>
      </c>
      <c r="C72" s="45"/>
    </row>
    <row r="73" spans="2:20">
      <c r="B73" s="36" t="s">
        <v>50</v>
      </c>
      <c r="C73" s="36">
        <v>0.90342692857916973</v>
      </c>
    </row>
    <row r="74" spans="2:20">
      <c r="B74" s="36" t="s">
        <v>51</v>
      </c>
      <c r="C74" s="36">
        <v>0.81618021528199225</v>
      </c>
    </row>
    <row r="75" spans="2:20">
      <c r="B75" s="36" t="s">
        <v>52</v>
      </c>
      <c r="C75" s="36">
        <v>0.80204023184214546</v>
      </c>
    </row>
    <row r="76" spans="2:20">
      <c r="B76" s="36" t="s">
        <v>53</v>
      </c>
      <c r="C76" s="36">
        <v>0.17245870148319944</v>
      </c>
    </row>
    <row r="77" spans="2:20" ht="15.75" thickBot="1">
      <c r="B77" s="37" t="s">
        <v>54</v>
      </c>
      <c r="C77" s="37">
        <v>15</v>
      </c>
    </row>
    <row r="79" spans="2:20" ht="15.75" thickBot="1">
      <c r="B79" t="s">
        <v>55</v>
      </c>
    </row>
    <row r="80" spans="2:20">
      <c r="B80" s="35"/>
      <c r="C80" s="35" t="s">
        <v>56</v>
      </c>
      <c r="D80" s="35" t="s">
        <v>57</v>
      </c>
      <c r="E80" s="35" t="s">
        <v>58</v>
      </c>
      <c r="F80" s="35" t="s">
        <v>59</v>
      </c>
      <c r="G80" s="35" t="s">
        <v>60</v>
      </c>
    </row>
    <row r="81" spans="2:10">
      <c r="B81" s="36" t="s">
        <v>61</v>
      </c>
      <c r="C81" s="36">
        <v>1</v>
      </c>
      <c r="D81" s="36">
        <v>1.7167513031502812</v>
      </c>
      <c r="E81" s="36">
        <v>1.7167513031502812</v>
      </c>
      <c r="F81" s="36">
        <v>57.721440675947356</v>
      </c>
      <c r="G81" s="36">
        <v>3.9170549529408819E-6</v>
      </c>
    </row>
    <row r="82" spans="2:10">
      <c r="B82" s="36" t="s">
        <v>62</v>
      </c>
      <c r="C82" s="36">
        <v>13</v>
      </c>
      <c r="D82" s="36">
        <v>0.38664604832452693</v>
      </c>
      <c r="E82" s="36">
        <v>2.9742003717271301E-2</v>
      </c>
      <c r="F82" s="36"/>
      <c r="G82" s="36"/>
    </row>
    <row r="83" spans="2:10" ht="15.75" thickBot="1">
      <c r="B83" s="37" t="s">
        <v>63</v>
      </c>
      <c r="C83" s="37">
        <v>14</v>
      </c>
      <c r="D83" s="37">
        <v>2.1033973514748081</v>
      </c>
      <c r="E83" s="37"/>
      <c r="F83" s="37"/>
      <c r="G83" s="37"/>
    </row>
    <row r="84" spans="2:10" ht="15.75" thickBot="1"/>
    <row r="85" spans="2:10">
      <c r="B85" s="35"/>
      <c r="C85" s="35" t="s">
        <v>64</v>
      </c>
      <c r="D85" s="35" t="s">
        <v>53</v>
      </c>
      <c r="E85" s="35" t="s">
        <v>65</v>
      </c>
      <c r="F85" s="35" t="s">
        <v>66</v>
      </c>
      <c r="G85" s="35" t="s">
        <v>67</v>
      </c>
      <c r="H85" s="35" t="s">
        <v>68</v>
      </c>
      <c r="I85" s="35" t="s">
        <v>69</v>
      </c>
      <c r="J85" s="35" t="s">
        <v>70</v>
      </c>
    </row>
    <row r="86" spans="2:10">
      <c r="B86" s="36" t="s">
        <v>71</v>
      </c>
      <c r="C86" s="36">
        <v>5.6428775674822562</v>
      </c>
      <c r="D86" s="36">
        <v>0.40295908158943183</v>
      </c>
      <c r="E86" s="36">
        <v>14.003599435517099</v>
      </c>
      <c r="F86" s="36">
        <v>3.2135220082981478E-9</v>
      </c>
      <c r="G86" s="36">
        <v>4.7723373994775882</v>
      </c>
      <c r="H86" s="36">
        <v>6.5134177354869243</v>
      </c>
      <c r="I86" s="36">
        <v>4.7723373994775882</v>
      </c>
      <c r="J86" s="36">
        <v>6.5134177354869243</v>
      </c>
    </row>
    <row r="87" spans="2:10" ht="15.75" thickBot="1">
      <c r="B87" s="37" t="s">
        <v>90</v>
      </c>
      <c r="C87" s="37">
        <v>0.6019054836869574</v>
      </c>
      <c r="D87" s="37">
        <v>7.9224538666104308E-2</v>
      </c>
      <c r="E87" s="37">
        <v>7.5974627788458005</v>
      </c>
      <c r="F87" s="37">
        <v>3.9170549529408819E-6</v>
      </c>
      <c r="G87" s="37">
        <v>0.4307512738638537</v>
      </c>
      <c r="H87" s="37">
        <v>0.7730596935100611</v>
      </c>
      <c r="I87" s="37">
        <v>0.4307512738638537</v>
      </c>
      <c r="J87" s="37">
        <v>0.7730596935100611</v>
      </c>
    </row>
  </sheetData>
  <mergeCells count="3">
    <mergeCell ref="L1:M1"/>
    <mergeCell ref="L24:M24"/>
    <mergeCell ref="L46:M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10</vt:i4>
      </vt:variant>
    </vt:vector>
  </HeadingPairs>
  <TitlesOfParts>
    <vt:vector size="10" baseType="lpstr">
      <vt:lpstr>1.1-1.2</vt:lpstr>
      <vt:lpstr>2.1 πίνακες συσχέτισης</vt:lpstr>
      <vt:lpstr>2.1 εξέταση μοντέλων</vt:lpstr>
      <vt:lpstr>Boηθ.διατ.δεδομένων</vt:lpstr>
      <vt:lpstr>πίνακες συσχέτισης ln(xi)-y</vt:lpstr>
      <vt:lpstr>Βοηθ. διατ. δεδομένων με ln</vt:lpstr>
      <vt:lpstr>εξέταση μοντέλων</vt:lpstr>
      <vt:lpstr>συσχέτιση lny-lnx</vt:lpstr>
      <vt:lpstr>εξετ. μοντελων ολα ln</vt:lpstr>
      <vt:lpstr>βοηθητική διάταξη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2017-06-02T20:59:45Z</dcterms:created>
  <dcterms:modified xsi:type="dcterms:W3CDTF">2017-06-13T01:53:47Z</dcterms:modified>
</cp:coreProperties>
</file>